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4115" windowHeight="5460" firstSheet="3" activeTab="12"/>
  </bookViews>
  <sheets>
    <sheet name="FINCAS VINCULADAS " sheetId="1" r:id="rId1"/>
    <sheet name="CRONOGRAMA DE CICLOS" sheetId="2" r:id="rId2"/>
    <sheet name="CUADRO DE MEDICIONES" sheetId="14" r:id="rId3"/>
    <sheet name="GRÁFICOS" sheetId="15" r:id="rId4"/>
    <sheet name="POTOSÍ I.D 1" sheetId="5" r:id="rId5"/>
    <sheet name="FINCA VILLA ARGELIA I.D 2" sheetId="10" r:id="rId6"/>
    <sheet name="ZULIMAR I.D 3" sheetId="9" r:id="rId7"/>
    <sheet name="FINCA LA RURAL I.D 4" sheetId="12" r:id="rId8"/>
    <sheet name="VILLA LOLITA 1 I.D 5" sheetId="7" r:id="rId9"/>
    <sheet name="VILLA LOLITA 2 I.D 6" sheetId="8" r:id="rId10"/>
    <sheet name="LA TRIADA I.D 7" sheetId="13" r:id="rId11"/>
    <sheet name="FINCA VILLA LUPE I.D 8" sheetId="11" r:id="rId12"/>
    <sheet name="Hoja2" sheetId="16" r:id="rId13"/>
  </sheets>
  <calcPr calcId="145621"/>
</workbook>
</file>

<file path=xl/calcChain.xml><?xml version="1.0" encoding="utf-8"?>
<calcChain xmlns="http://schemas.openxmlformats.org/spreadsheetml/2006/main">
  <c r="G17" i="9" l="1"/>
  <c r="G17" i="12"/>
  <c r="G17" i="11" l="1"/>
  <c r="F17" i="11"/>
  <c r="E17" i="11"/>
  <c r="C17" i="11"/>
  <c r="B17" i="11"/>
  <c r="A17" i="11"/>
  <c r="F17" i="12"/>
  <c r="E17" i="12"/>
  <c r="C17" i="12"/>
  <c r="B17" i="12"/>
  <c r="A17" i="12"/>
  <c r="B21" i="12" l="1"/>
  <c r="B20" i="12"/>
  <c r="B21" i="11"/>
  <c r="B19" i="11"/>
  <c r="B20" i="11"/>
  <c r="B19" i="12"/>
  <c r="G17" i="10"/>
  <c r="F17" i="10"/>
  <c r="E17" i="10"/>
  <c r="C17" i="10"/>
  <c r="B17" i="10"/>
  <c r="A17" i="10"/>
  <c r="B22" i="10" l="1"/>
  <c r="B21" i="10"/>
  <c r="B20" i="10"/>
  <c r="F17" i="8"/>
  <c r="G17" i="8"/>
  <c r="E17" i="8"/>
  <c r="B17" i="8"/>
  <c r="C17" i="8"/>
  <c r="A17" i="8"/>
  <c r="F17" i="7"/>
  <c r="G17" i="7"/>
  <c r="E17" i="7"/>
  <c r="B17" i="7"/>
  <c r="C17" i="7"/>
  <c r="A17" i="7"/>
  <c r="F17" i="9"/>
  <c r="E17" i="9"/>
  <c r="B17" i="9"/>
  <c r="C17" i="9"/>
  <c r="A17" i="9"/>
  <c r="B20" i="7" l="1"/>
  <c r="B20" i="8"/>
  <c r="A21" i="9"/>
  <c r="A20" i="9"/>
  <c r="B21" i="7"/>
  <c r="B19" i="8"/>
  <c r="B21" i="8"/>
  <c r="A22" i="9"/>
  <c r="B22" i="7"/>
  <c r="F17" i="13"/>
  <c r="G17" i="13"/>
  <c r="E17" i="13"/>
  <c r="B17" i="13"/>
  <c r="C17" i="13"/>
  <c r="A17" i="13"/>
  <c r="D17" i="5"/>
  <c r="H17" i="5"/>
  <c r="G17" i="5"/>
  <c r="H5" i="14" s="1"/>
  <c r="F17" i="5"/>
  <c r="G5" i="14" s="1"/>
  <c r="C17" i="5"/>
  <c r="H4" i="14" s="1"/>
  <c r="B17" i="5"/>
  <c r="G4" i="14" s="1"/>
  <c r="B18" i="13" l="1"/>
  <c r="B20" i="5"/>
  <c r="C18" i="13"/>
  <c r="B19" i="5"/>
  <c r="I4" i="14"/>
  <c r="B21" i="5"/>
  <c r="I5" i="14"/>
  <c r="B20" i="13"/>
  <c r="B21" i="13"/>
  <c r="B22" i="13"/>
</calcChain>
</file>

<file path=xl/sharedStrings.xml><?xml version="1.0" encoding="utf-8"?>
<sst xmlns="http://schemas.openxmlformats.org/spreadsheetml/2006/main" count="328" uniqueCount="127">
  <si>
    <t>MUNICIPIO</t>
  </si>
  <si>
    <t xml:space="preserve">FINCAS VINCULADAS AL PROYECTO - ÁREAS - GRUPO ECONÓMICO - COMERCIALIZADORA. </t>
  </si>
  <si>
    <t>GRUPO ECONÓMICO</t>
  </si>
  <si>
    <t>ÁREA DE LA FINCA(Has)</t>
  </si>
  <si>
    <t>Has TOTALES DEL GRUPO</t>
  </si>
  <si>
    <t>COMERCIALIZADORA</t>
  </si>
  <si>
    <t>POTOSÍ</t>
  </si>
  <si>
    <t>CAREPA</t>
  </si>
  <si>
    <t>BANAFRUT</t>
  </si>
  <si>
    <t>C.I BANAFRUT</t>
  </si>
  <si>
    <t>APARTADÓ</t>
  </si>
  <si>
    <t>AGROBAN</t>
  </si>
  <si>
    <t>C.I COINDEX</t>
  </si>
  <si>
    <t>VILLA ARGELIA</t>
  </si>
  <si>
    <t>C.I UNIBAN</t>
  </si>
  <si>
    <t>C.I TROPICAL</t>
  </si>
  <si>
    <t>C.I CONSERVA</t>
  </si>
  <si>
    <t>RODRIGO POSADA</t>
  </si>
  <si>
    <t>LA RURAL</t>
  </si>
  <si>
    <t>TURBO</t>
  </si>
  <si>
    <t>DEL PINO</t>
  </si>
  <si>
    <t>LA TRIADA</t>
  </si>
  <si>
    <t>MARRUECOS</t>
  </si>
  <si>
    <t>FINCA</t>
  </si>
  <si>
    <t>1a APLICACIÓN</t>
  </si>
  <si>
    <t>2a APLICACIÓN</t>
  </si>
  <si>
    <t>3a APLICACIÓN</t>
  </si>
  <si>
    <t>PRODUCCIÓN Y EVALUACIÓN</t>
  </si>
  <si>
    <t>SEMANA 34</t>
  </si>
  <si>
    <t>SEMANA 35</t>
  </si>
  <si>
    <t>EDAD DE LAS PLANTAS</t>
  </si>
  <si>
    <t>8 - 10 SEMANAS</t>
  </si>
  <si>
    <t>10 - 12 SEMANAS</t>
  </si>
  <si>
    <t>10 SEMANAS (Chopeo)</t>
  </si>
  <si>
    <t>10 SEMANAS (Plantilla)</t>
  </si>
  <si>
    <t>SEMANA 39</t>
  </si>
  <si>
    <t>4a APLICACIÓN</t>
  </si>
  <si>
    <t>74.5</t>
  </si>
  <si>
    <t>SEMANA39</t>
  </si>
  <si>
    <t>VILLA LUPE</t>
  </si>
  <si>
    <t>SANTA ISABEL</t>
  </si>
  <si>
    <t>8 -10 SEMANAS(Plantilla)</t>
  </si>
  <si>
    <t>ZULIMAR</t>
  </si>
  <si>
    <t>10 SEMANAS</t>
  </si>
  <si>
    <t>JAIRO PIEDRAHITA</t>
  </si>
  <si>
    <t>SERNA-MONTOYA</t>
  </si>
  <si>
    <t xml:space="preserve">CRONOGRAMA DE CICLOS DE APLICACIÓN  POR FINCA Y FECHA DE EVALUACIÓN </t>
  </si>
  <si>
    <t xml:space="preserve">EVALUACION DE SEGUIMIENTO POR FINCAS </t>
  </si>
  <si>
    <t>No. LOTE: 7 - 17 semanas  FOLIAR PRO</t>
  </si>
  <si>
    <t>No. LOTE: 7 - TESTIGO - VALERY</t>
  </si>
  <si>
    <t>VILLA LOLITA 1</t>
  </si>
  <si>
    <t>VILLA LOLITA 2</t>
  </si>
  <si>
    <t>CÓDIGO DE IDENTIFICACIÓN(I.D)</t>
  </si>
  <si>
    <t>C</t>
  </si>
  <si>
    <t>CÓDIGO DE IDENTIFICACIÓN (I.D)</t>
  </si>
  <si>
    <t>I.D</t>
  </si>
  <si>
    <t>1a APLICACIÓN (SEMANA/AÑO)</t>
  </si>
  <si>
    <t>2a APLICACIÓN (SEMANA/AÑO)</t>
  </si>
  <si>
    <t>(SEMANA/AÑO)</t>
  </si>
  <si>
    <t>FOLIAR PRO</t>
  </si>
  <si>
    <r>
      <t>T</t>
    </r>
    <r>
      <rPr>
        <b/>
        <sz val="11"/>
        <color theme="1"/>
        <rFont val="Calibri"/>
        <family val="2"/>
        <scheme val="minor"/>
      </rPr>
      <t>ESTIGO</t>
    </r>
  </si>
  <si>
    <t>EDAD/SEMANAS</t>
  </si>
  <si>
    <t>SEMANA DE EVALUACIÓN</t>
  </si>
  <si>
    <t>X</t>
  </si>
  <si>
    <t>HALLAZGOS</t>
  </si>
  <si>
    <t>I.D 2</t>
  </si>
  <si>
    <t xml:space="preserve">I.D 1 </t>
  </si>
  <si>
    <t>I.D 1</t>
  </si>
  <si>
    <t>ANÁLISIS COMPARATIVO - FOLIAR PRO vs TESTIGO</t>
  </si>
  <si>
    <t>NOMBRE DE LA FINCA: ZULIMAR</t>
  </si>
  <si>
    <t>No. LOTE 21. - VALERY - WILLIAMS</t>
  </si>
  <si>
    <t>No. LOTE: 28. 17 SEMANAS (1 BACOTEO)</t>
  </si>
  <si>
    <t>No. LOTE: 28. 17 SEMANAS(3 BACOTEOS)</t>
  </si>
  <si>
    <t>No. LOTE:20 - 14 SE3MANAS</t>
  </si>
  <si>
    <t>No. LOTE: 20 - 14 SEMANAS</t>
  </si>
  <si>
    <t xml:space="preserve">FOLIAR PRO </t>
  </si>
  <si>
    <t xml:space="preserve">TESTIGO </t>
  </si>
  <si>
    <t>No. LOTE: 4 - VARIEDDAD Gran Enano.</t>
  </si>
  <si>
    <t>No. LOTE: 4 - Variedad</t>
  </si>
  <si>
    <t>PESO RACIMO</t>
  </si>
  <si>
    <t>No DE MANOS</t>
  </si>
  <si>
    <t>RATIO</t>
  </si>
  <si>
    <t>EVALUACION FINAL</t>
  </si>
  <si>
    <t>FOLIAR PRO 1.2 Lts/ha</t>
  </si>
  <si>
    <t>No. LOTE: 2 - 28 semanas - FOLIAR PRO</t>
  </si>
  <si>
    <t>FECHA: 17-01-17 - semana 3 - Valery</t>
  </si>
  <si>
    <t>PESO RACIMO Kg</t>
  </si>
  <si>
    <t>NÙMERO DE MANOS</t>
  </si>
  <si>
    <t>TESTIGO</t>
  </si>
  <si>
    <t>FECHA: 17-01-17 - semana3 - Valery</t>
  </si>
  <si>
    <t>No. LOTE: 2 - 28 semanas - Valery</t>
  </si>
  <si>
    <t>NÚMERO DE MANOS</t>
  </si>
  <si>
    <t>FOLIAR PRO 1.2Lts/ha.</t>
  </si>
  <si>
    <t>No. LOTE 20 - 37 SEMANAS - Lote FOLIAR PRO</t>
  </si>
  <si>
    <t>FECHA: 19/01/17 - Semana 03 - Gran Banano.</t>
  </si>
  <si>
    <t>No. LOTE 20 - Testigo - 38 semanas.</t>
  </si>
  <si>
    <t>FECHA: 19 /01/17 - Semana 03 - Gran Enano.</t>
  </si>
  <si>
    <t xml:space="preserve">EVALUACION FINAL. </t>
  </si>
  <si>
    <t>FOLIAR PRO 1.2Lts/Ha.</t>
  </si>
  <si>
    <t>FECHA: 18-01-17 -SEMANA 03</t>
  </si>
  <si>
    <t>No. LOTE:21 - 37 SEMANAS - VALERY - WILLIAMS</t>
  </si>
  <si>
    <t>NOMBRE DE LA FINCA:ZULIMAR I.D 3.</t>
  </si>
  <si>
    <t>TESTIGO.</t>
  </si>
  <si>
    <t>FECHA: 18-01-17 - SEMANA 03.</t>
  </si>
  <si>
    <t xml:space="preserve">RATIO. </t>
  </si>
  <si>
    <t xml:space="preserve">EVALUACION FINAL.  </t>
  </si>
  <si>
    <t xml:space="preserve">I.D 4 </t>
  </si>
  <si>
    <t xml:space="preserve">I.D 5 </t>
  </si>
  <si>
    <t>I.D 6</t>
  </si>
  <si>
    <t xml:space="preserve">I.D 6 </t>
  </si>
  <si>
    <t xml:space="preserve">I.D 7 </t>
  </si>
  <si>
    <t xml:space="preserve">I.D 8 </t>
  </si>
  <si>
    <t>No. LOTE: 2 - VALERY - WILLIAMS</t>
  </si>
  <si>
    <t>No LOTE: 2 - VALERY - WILLIAMS</t>
  </si>
  <si>
    <t>FECHA: 17-01-17 SEMANA 3</t>
  </si>
  <si>
    <t>RATIO.</t>
  </si>
  <si>
    <t>FECHA: 18-01-17 -SEMANA 03 - GRAN ENANO</t>
  </si>
  <si>
    <t xml:space="preserve">FECHA: 18-01-17 -SEMANA 03 - GRAN ENANO </t>
  </si>
  <si>
    <t>FECHA: 18-01-17 -SEMANA 03 - GRAN ENANO.</t>
  </si>
  <si>
    <t>FOLIAR PROKg</t>
  </si>
  <si>
    <t>TESTIGOKg</t>
  </si>
  <si>
    <t>Incrementos superan el 18%.</t>
  </si>
  <si>
    <t>Datos inferidos y suministrados por el administrador técnico. Las evidencias físicas son muy exitosas.</t>
  </si>
  <si>
    <t>Excelente resultado del FOLIAR PRO</t>
  </si>
  <si>
    <t>Apariciones más tempranas, incrementos superiores al 18%</t>
  </si>
  <si>
    <t>Zulemar, viene superando una crisis de productividad. FOLIAR PRO contribuye a este mejoramiento de Ratio.</t>
  </si>
  <si>
    <t>De acuerdo al concepto del administrador, FOLIAR PRO mejora en mucho la calidad del racimo.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</si>
</sst>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3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1"/>
      <color rgb="FF00B0F0"/>
      <name val="Arial"/>
      <family val="2"/>
    </font>
    <font>
      <sz val="11"/>
      <color rgb="FF92D05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3"/>
      <color rgb="FF00B050"/>
      <name val="Arial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  <font>
      <sz val="11"/>
      <color rgb="FFFFFF00"/>
      <name val="Arial"/>
      <family val="2"/>
    </font>
    <font>
      <sz val="11"/>
      <color rgb="FFFFFF00"/>
      <name val="Calibri"/>
      <family val="2"/>
      <scheme val="minor"/>
    </font>
    <font>
      <b/>
      <sz val="13"/>
      <color rgb="FF7030A0"/>
      <name val="Arial"/>
      <family val="2"/>
    </font>
    <font>
      <sz val="11"/>
      <color rgb="FF7030A0"/>
      <name val="Arial"/>
      <family val="2"/>
    </font>
    <font>
      <b/>
      <sz val="11"/>
      <color rgb="FF7030A0"/>
      <name val="Arial"/>
      <family val="2"/>
    </font>
    <font>
      <b/>
      <sz val="11"/>
      <color rgb="FFFFFF00"/>
      <name val="Arial"/>
      <family val="2"/>
    </font>
    <font>
      <b/>
      <sz val="13"/>
      <color rgb="FF663300"/>
      <name val="Arial"/>
      <family val="2"/>
    </font>
    <font>
      <sz val="11"/>
      <color rgb="FF663300"/>
      <name val="Arial"/>
      <family val="2"/>
    </font>
    <font>
      <b/>
      <sz val="11"/>
      <color rgb="FF6633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3"/>
      <color theme="3" tint="0.39997558519241921"/>
      <name val="Arial"/>
      <family val="2"/>
    </font>
    <font>
      <sz val="11"/>
      <color theme="3" tint="0.39997558519241921"/>
      <name val="Arial"/>
      <family val="2"/>
    </font>
    <font>
      <b/>
      <sz val="11"/>
      <color theme="3" tint="0.39997558519241921"/>
      <name val="Arial"/>
      <family val="2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DDDAC"/>
        <bgColor indexed="64"/>
      </patternFill>
    </fill>
    <fill>
      <patternFill patternType="solid">
        <fgColor rgb="FFE6EE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1" xfId="0" applyBorder="1"/>
    <xf numFmtId="0" fontId="4" fillId="0" borderId="0" xfId="0" applyFont="1"/>
    <xf numFmtId="0" fontId="5" fillId="0" borderId="11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6" xfId="0" applyFont="1" applyBorder="1"/>
    <xf numFmtId="0" fontId="7" fillId="0" borderId="0" xfId="0" applyFont="1" applyBorder="1"/>
    <xf numFmtId="0" fontId="7" fillId="0" borderId="7" xfId="0" applyFont="1" applyBorder="1"/>
    <xf numFmtId="0" fontId="8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1" xfId="1" applyNumberFormat="1" applyFont="1" applyBorder="1"/>
    <xf numFmtId="164" fontId="0" fillId="0" borderId="1" xfId="1" applyFont="1" applyBorder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4" fillId="4" borderId="14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vertical="center"/>
    </xf>
    <xf numFmtId="0" fontId="16" fillId="5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vertical="center"/>
    </xf>
    <xf numFmtId="0" fontId="16" fillId="6" borderId="1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8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19" fillId="0" borderId="6" xfId="0" applyFont="1" applyBorder="1"/>
    <xf numFmtId="0" fontId="19" fillId="0" borderId="0" xfId="0" applyFont="1" applyBorder="1"/>
    <xf numFmtId="0" fontId="19" fillId="0" borderId="7" xfId="0" applyFont="1" applyBorder="1"/>
    <xf numFmtId="0" fontId="20" fillId="0" borderId="9" xfId="0" applyFont="1" applyBorder="1"/>
    <xf numFmtId="0" fontId="19" fillId="0" borderId="10" xfId="0" applyFont="1" applyBorder="1"/>
    <xf numFmtId="0" fontId="19" fillId="0" borderId="11" xfId="0" applyFont="1" applyBorder="1"/>
    <xf numFmtId="0" fontId="20" fillId="0" borderId="4" xfId="0" applyFont="1" applyBorder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2" fillId="10" borderId="0" xfId="0" applyFont="1" applyFill="1"/>
    <xf numFmtId="0" fontId="22" fillId="11" borderId="0" xfId="0" applyFont="1" applyFill="1"/>
    <xf numFmtId="0" fontId="0" fillId="12" borderId="1" xfId="0" applyFill="1" applyBorder="1" applyAlignment="1">
      <alignment horizontal="center" vertical="center"/>
    </xf>
    <xf numFmtId="0" fontId="23" fillId="0" borderId="9" xfId="0" applyFont="1" applyBorder="1"/>
    <xf numFmtId="0" fontId="23" fillId="0" borderId="10" xfId="0" applyFont="1" applyBorder="1"/>
    <xf numFmtId="0" fontId="23" fillId="0" borderId="11" xfId="0" applyFont="1" applyBorder="1"/>
    <xf numFmtId="0" fontId="24" fillId="0" borderId="6" xfId="0" applyFont="1" applyBorder="1"/>
    <xf numFmtId="0" fontId="24" fillId="0" borderId="0" xfId="0" applyFont="1" applyBorder="1"/>
    <xf numFmtId="0" fontId="24" fillId="0" borderId="7" xfId="0" applyFont="1" applyBorder="1"/>
    <xf numFmtId="0" fontId="25" fillId="0" borderId="9" xfId="0" applyFont="1" applyBorder="1"/>
    <xf numFmtId="0" fontId="24" fillId="0" borderId="10" xfId="0" applyFont="1" applyBorder="1"/>
    <xf numFmtId="0" fontId="24" fillId="0" borderId="11" xfId="0" applyFont="1" applyBorder="1"/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 wrapText="1"/>
    </xf>
    <xf numFmtId="0" fontId="25" fillId="0" borderId="5" xfId="0" applyFont="1" applyBorder="1" applyAlignment="1">
      <alignment horizontal="center"/>
    </xf>
    <xf numFmtId="0" fontId="9" fillId="0" borderId="20" xfId="0" applyFont="1" applyBorder="1" applyAlignment="1"/>
    <xf numFmtId="0" fontId="9" fillId="0" borderId="20" xfId="0" applyFont="1" applyBorder="1"/>
    <xf numFmtId="0" fontId="10" fillId="0" borderId="20" xfId="0" applyFont="1" applyBorder="1"/>
    <xf numFmtId="0" fontId="11" fillId="0" borderId="2" xfId="0" applyFont="1" applyBorder="1"/>
    <xf numFmtId="0" fontId="10" fillId="0" borderId="2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27" fillId="0" borderId="1" xfId="0" applyFont="1" applyBorder="1" applyAlignment="1"/>
    <xf numFmtId="0" fontId="27" fillId="0" borderId="1" xfId="0" applyFont="1" applyBorder="1"/>
    <xf numFmtId="0" fontId="28" fillId="0" borderId="1" xfId="0" applyFont="1" applyBorder="1"/>
    <xf numFmtId="0" fontId="29" fillId="0" borderId="1" xfId="0" applyFont="1" applyBorder="1"/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33" fillId="0" borderId="1" xfId="0" applyFont="1" applyBorder="1" applyAlignment="1"/>
    <xf numFmtId="0" fontId="33" fillId="0" borderId="1" xfId="0" applyFont="1" applyBorder="1"/>
    <xf numFmtId="0" fontId="34" fillId="0" borderId="1" xfId="0" applyFont="1" applyBorder="1"/>
    <xf numFmtId="0" fontId="35" fillId="0" borderId="1" xfId="0" applyFont="1" applyBorder="1"/>
    <xf numFmtId="0" fontId="35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6" fillId="11" borderId="9" xfId="0" applyFont="1" applyFill="1" applyBorder="1"/>
    <xf numFmtId="0" fontId="6" fillId="11" borderId="10" xfId="0" applyFont="1" applyFill="1" applyBorder="1"/>
    <xf numFmtId="0" fontId="6" fillId="11" borderId="11" xfId="0" applyFont="1" applyFill="1" applyBorder="1"/>
    <xf numFmtId="0" fontId="7" fillId="11" borderId="6" xfId="0" applyFont="1" applyFill="1" applyBorder="1"/>
    <xf numFmtId="0" fontId="7" fillId="11" borderId="0" xfId="0" applyFont="1" applyFill="1" applyBorder="1"/>
    <xf numFmtId="0" fontId="7" fillId="11" borderId="7" xfId="0" applyFont="1" applyFill="1" applyBorder="1"/>
    <xf numFmtId="0" fontId="8" fillId="11" borderId="9" xfId="0" applyFont="1" applyFill="1" applyBorder="1"/>
    <xf numFmtId="0" fontId="7" fillId="11" borderId="10" xfId="0" applyFont="1" applyFill="1" applyBorder="1"/>
    <xf numFmtId="0" fontId="7" fillId="11" borderId="11" xfId="0" applyFont="1" applyFill="1" applyBorder="1"/>
    <xf numFmtId="0" fontId="8" fillId="11" borderId="25" xfId="0" applyFont="1" applyFill="1" applyBorder="1" applyAlignment="1">
      <alignment horizontal="center" wrapText="1"/>
    </xf>
    <xf numFmtId="0" fontId="8" fillId="11" borderId="24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26" fillId="15" borderId="26" xfId="0" applyFont="1" applyFill="1" applyBorder="1" applyAlignment="1">
      <alignment horizontal="center"/>
    </xf>
    <xf numFmtId="166" fontId="26" fillId="15" borderId="26" xfId="0" applyNumberFormat="1" applyFont="1" applyFill="1" applyBorder="1" applyAlignment="1">
      <alignment horizontal="center"/>
    </xf>
    <xf numFmtId="0" fontId="26" fillId="15" borderId="20" xfId="0" applyFont="1" applyFill="1" applyBorder="1" applyAlignment="1">
      <alignment horizontal="center"/>
    </xf>
    <xf numFmtId="166" fontId="26" fillId="15" borderId="20" xfId="0" applyNumberFormat="1" applyFont="1" applyFill="1" applyBorder="1" applyAlignment="1">
      <alignment horizontal="center"/>
    </xf>
    <xf numFmtId="0" fontId="0" fillId="0" borderId="0" xfId="0" applyBorder="1"/>
    <xf numFmtId="0" fontId="26" fillId="15" borderId="0" xfId="0" applyFont="1" applyFill="1"/>
    <xf numFmtId="0" fontId="8" fillId="11" borderId="3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2" fillId="14" borderId="27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2" fillId="14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center" wrapText="1"/>
    </xf>
    <xf numFmtId="0" fontId="32" fillId="14" borderId="27" xfId="0" applyFont="1" applyFill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36" fillId="0" borderId="0" xfId="0" applyFont="1" applyAlignment="1">
      <alignment horizontal="center"/>
    </xf>
    <xf numFmtId="0" fontId="8" fillId="11" borderId="8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/>
    </xf>
    <xf numFmtId="9" fontId="31" fillId="15" borderId="0" xfId="2" applyFont="1" applyFill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6" fillId="15" borderId="8" xfId="0" applyFont="1" applyFill="1" applyBorder="1" applyAlignment="1">
      <alignment horizontal="center"/>
    </xf>
    <xf numFmtId="0" fontId="26" fillId="15" borderId="2" xfId="0" applyFont="1" applyFill="1" applyBorder="1" applyAlignment="1">
      <alignment horizontal="center"/>
    </xf>
    <xf numFmtId="9" fontId="31" fillId="10" borderId="0" xfId="2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26" fillId="15" borderId="1" xfId="0" applyFont="1" applyFill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0" fontId="21" fillId="11" borderId="0" xfId="0" applyFont="1" applyFill="1" applyAlignment="1">
      <alignment horizontal="center"/>
    </xf>
    <xf numFmtId="0" fontId="21" fillId="10" borderId="1" xfId="0" applyFont="1" applyFill="1" applyBorder="1" applyAlignment="1">
      <alignment horizontal="center"/>
    </xf>
    <xf numFmtId="164" fontId="21" fillId="10" borderId="1" xfId="1" applyFont="1" applyFill="1" applyBorder="1" applyAlignment="1">
      <alignment horizontal="center"/>
    </xf>
    <xf numFmtId="9" fontId="0" fillId="0" borderId="0" xfId="2" applyFont="1" applyAlignment="1">
      <alignment horizontal="center"/>
    </xf>
    <xf numFmtId="0" fontId="26" fillId="10" borderId="8" xfId="0" applyFont="1" applyFill="1" applyBorder="1" applyAlignment="1">
      <alignment horizontal="center"/>
    </xf>
    <xf numFmtId="0" fontId="26" fillId="10" borderId="2" xfId="0" applyFont="1" applyFill="1" applyBorder="1" applyAlignment="1">
      <alignment horizontal="center"/>
    </xf>
    <xf numFmtId="0" fontId="26" fillId="10" borderId="0" xfId="0" applyFont="1" applyFill="1" applyAlignment="1">
      <alignment horizontal="center"/>
    </xf>
    <xf numFmtId="0" fontId="26" fillId="10" borderId="1" xfId="0" applyFont="1" applyFill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8" fillId="13" borderId="8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9" fontId="30" fillId="13" borderId="0" xfId="2" applyFont="1" applyFill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2" fontId="7" fillId="3" borderId="8" xfId="0" applyNumberFormat="1" applyFont="1" applyFill="1" applyBorder="1" applyAlignment="1">
      <alignment horizontal="center"/>
    </xf>
    <xf numFmtId="2" fontId="13" fillId="2" borderId="0" xfId="0" applyNumberFormat="1" applyFont="1" applyFill="1" applyAlignment="1">
      <alignment horizontal="center"/>
    </xf>
    <xf numFmtId="2" fontId="13" fillId="2" borderId="2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9" fontId="26" fillId="15" borderId="0" xfId="2" applyNumberFormat="1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  <color rgb="FF6633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GRÁFICOS!$D$4</c:f>
              <c:strCache>
                <c:ptCount val="1"/>
                <c:pt idx="0">
                  <c:v>FOLIAR PROKg</c:v>
                </c:pt>
              </c:strCache>
            </c:strRef>
          </c:tx>
          <c:invertIfNegative val="0"/>
          <c:val>
            <c:numRef>
              <c:f>GRÁFICOS!$D$5:$D$12</c:f>
              <c:numCache>
                <c:formatCode>General</c:formatCode>
                <c:ptCount val="8"/>
                <c:pt idx="0">
                  <c:v>20</c:v>
                </c:pt>
                <c:pt idx="1">
                  <c:v>25.8</c:v>
                </c:pt>
                <c:pt idx="2">
                  <c:v>26.2</c:v>
                </c:pt>
                <c:pt idx="3">
                  <c:v>27.3</c:v>
                </c:pt>
                <c:pt idx="4">
                  <c:v>30.2</c:v>
                </c:pt>
                <c:pt idx="5">
                  <c:v>30</c:v>
                </c:pt>
                <c:pt idx="6">
                  <c:v>24.3</c:v>
                </c:pt>
                <c:pt idx="7">
                  <c:v>25</c:v>
                </c:pt>
              </c:numCache>
            </c:numRef>
          </c:val>
        </c:ser>
        <c:ser>
          <c:idx val="1"/>
          <c:order val="1"/>
          <c:tx>
            <c:strRef>
              <c:f>GRÁFICOS!$E$4</c:f>
              <c:strCache>
                <c:ptCount val="1"/>
                <c:pt idx="0">
                  <c:v>TESTIGOKg</c:v>
                </c:pt>
              </c:strCache>
            </c:strRef>
          </c:tx>
          <c:invertIfNegative val="0"/>
          <c:val>
            <c:numRef>
              <c:f>GRÁFICOS!$E$5:$E$12</c:f>
              <c:numCache>
                <c:formatCode>General</c:formatCode>
                <c:ptCount val="8"/>
                <c:pt idx="0">
                  <c:v>16</c:v>
                </c:pt>
                <c:pt idx="1">
                  <c:v>22.7</c:v>
                </c:pt>
                <c:pt idx="2">
                  <c:v>18.2</c:v>
                </c:pt>
                <c:pt idx="3">
                  <c:v>23</c:v>
                </c:pt>
                <c:pt idx="4">
                  <c:v>23.1</c:v>
                </c:pt>
                <c:pt idx="5">
                  <c:v>25</c:v>
                </c:pt>
                <c:pt idx="6">
                  <c:v>20.5</c:v>
                </c:pt>
                <c:pt idx="7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09504"/>
        <c:axId val="34711424"/>
      </c:barChart>
      <c:catAx>
        <c:axId val="3470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CO"/>
                </a:pPr>
                <a:r>
                  <a:rPr lang="es-CO"/>
                  <a:t>I.Ds</a:t>
                </a:r>
              </a:p>
              <a:p>
                <a:pPr>
                  <a:defRPr lang="es-CO"/>
                </a:pPr>
                <a:endParaRPr lang="es-CO"/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lang="es-CO"/>
            </a:pPr>
            <a:endParaRPr lang="en-US"/>
          </a:p>
        </c:txPr>
        <c:crossAx val="34711424"/>
        <c:crosses val="autoZero"/>
        <c:auto val="1"/>
        <c:lblAlgn val="ctr"/>
        <c:lblOffset val="100"/>
        <c:noMultiLvlLbl val="0"/>
      </c:catAx>
      <c:valAx>
        <c:axId val="34711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s-CO"/>
                </a:pPr>
                <a:r>
                  <a:rPr lang="en-US"/>
                  <a:t>Peso Racimo Kg</a:t>
                </a:r>
              </a:p>
              <a:p>
                <a:pPr>
                  <a:defRPr lang="es-CO"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3.9950062421972535E-2"/>
              <c:y val="0.1810269170899092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O"/>
            </a:pPr>
            <a:endParaRPr lang="en-US"/>
          </a:p>
        </c:txPr>
        <c:crossAx val="3470950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lang="es-CO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GRÁFICOS!$K$4</c:f>
              <c:strCache>
                <c:ptCount val="1"/>
                <c:pt idx="0">
                  <c:v>FOLIAR PRO </c:v>
                </c:pt>
              </c:strCache>
            </c:strRef>
          </c:tx>
          <c:invertIfNegative val="0"/>
          <c:val>
            <c:numRef>
              <c:f>GRÁFICOS!$K$5:$K$12</c:f>
              <c:numCache>
                <c:formatCode>General</c:formatCode>
                <c:ptCount val="8"/>
                <c:pt idx="0">
                  <c:v>8</c:v>
                </c:pt>
                <c:pt idx="1">
                  <c:v>6.9</c:v>
                </c:pt>
                <c:pt idx="2">
                  <c:v>6.8</c:v>
                </c:pt>
                <c:pt idx="3">
                  <c:v>7.5</c:v>
                </c:pt>
                <c:pt idx="4">
                  <c:v>8.3000000000000007</c:v>
                </c:pt>
                <c:pt idx="5">
                  <c:v>9</c:v>
                </c:pt>
                <c:pt idx="6">
                  <c:v>7</c:v>
                </c:pt>
                <c:pt idx="7">
                  <c:v>7</c:v>
                </c:pt>
              </c:numCache>
            </c:numRef>
          </c:val>
        </c:ser>
        <c:ser>
          <c:idx val="1"/>
          <c:order val="1"/>
          <c:tx>
            <c:strRef>
              <c:f>GRÁFICOS!$L$4</c:f>
              <c:strCache>
                <c:ptCount val="1"/>
                <c:pt idx="0">
                  <c:v>TESTIGO </c:v>
                </c:pt>
              </c:strCache>
            </c:strRef>
          </c:tx>
          <c:invertIfNegative val="0"/>
          <c:val>
            <c:numRef>
              <c:f>GRÁFICOS!$L$5:$L$12</c:f>
              <c:numCache>
                <c:formatCode>General</c:formatCode>
                <c:ptCount val="8"/>
                <c:pt idx="0">
                  <c:v>6</c:v>
                </c:pt>
                <c:pt idx="1">
                  <c:v>6.5</c:v>
                </c:pt>
                <c:pt idx="2">
                  <c:v>5.5</c:v>
                </c:pt>
                <c:pt idx="3">
                  <c:v>6.6</c:v>
                </c:pt>
                <c:pt idx="4">
                  <c:v>7.2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24480"/>
        <c:axId val="34730752"/>
      </c:barChart>
      <c:catAx>
        <c:axId val="3472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CO"/>
                </a:pPr>
                <a:r>
                  <a:rPr lang="en-US"/>
                  <a:t>I.Ds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lang="es-CO"/>
            </a:pPr>
            <a:endParaRPr lang="en-US"/>
          </a:p>
        </c:txPr>
        <c:crossAx val="34730752"/>
        <c:crosses val="autoZero"/>
        <c:auto val="1"/>
        <c:lblAlgn val="ctr"/>
        <c:lblOffset val="100"/>
        <c:noMultiLvlLbl val="0"/>
      </c:catAx>
      <c:valAx>
        <c:axId val="34730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s-CO"/>
                </a:pPr>
                <a:r>
                  <a:rPr lang="es-CO"/>
                  <a:t>No de Manos</a:t>
                </a:r>
              </a:p>
              <a:p>
                <a:pPr>
                  <a:defRPr lang="es-CO"/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O"/>
            </a:pPr>
            <a:endParaRPr lang="en-US"/>
          </a:p>
        </c:txPr>
        <c:crossAx val="34724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GRÁFICOS!$O$4</c:f>
              <c:strCache>
                <c:ptCount val="1"/>
                <c:pt idx="0">
                  <c:v>FOLIAR PRO </c:v>
                </c:pt>
              </c:strCache>
            </c:strRef>
          </c:tx>
          <c:invertIfNegative val="0"/>
          <c:val>
            <c:numRef>
              <c:f>GRÁFICOS!$O$5:$O$12</c:f>
              <c:numCache>
                <c:formatCode>General</c:formatCode>
                <c:ptCount val="8"/>
                <c:pt idx="0">
                  <c:v>1.3</c:v>
                </c:pt>
                <c:pt idx="1">
                  <c:v>1.21</c:v>
                </c:pt>
                <c:pt idx="2">
                  <c:v>1.23</c:v>
                </c:pt>
                <c:pt idx="3">
                  <c:v>1.29</c:v>
                </c:pt>
                <c:pt idx="4">
                  <c:v>1.42</c:v>
                </c:pt>
                <c:pt idx="5">
                  <c:v>1.42</c:v>
                </c:pt>
                <c:pt idx="6">
                  <c:v>1.1499999999999999</c:v>
                </c:pt>
                <c:pt idx="7">
                  <c:v>1.18</c:v>
                </c:pt>
              </c:numCache>
            </c:numRef>
          </c:val>
        </c:ser>
        <c:ser>
          <c:idx val="1"/>
          <c:order val="1"/>
          <c:tx>
            <c:strRef>
              <c:f>GRÁFICOS!$P$4</c:f>
              <c:strCache>
                <c:ptCount val="1"/>
                <c:pt idx="0">
                  <c:v>TESTIGO </c:v>
                </c:pt>
              </c:strCache>
            </c:strRef>
          </c:tx>
          <c:invertIfNegative val="0"/>
          <c:val>
            <c:numRef>
              <c:f>GRÁFICOS!$P$5:$P$12</c:f>
              <c:numCache>
                <c:formatCode>General</c:formatCode>
                <c:ptCount val="8"/>
                <c:pt idx="0">
                  <c:v>1</c:v>
                </c:pt>
                <c:pt idx="1">
                  <c:v>1.07</c:v>
                </c:pt>
                <c:pt idx="2">
                  <c:v>0.86</c:v>
                </c:pt>
                <c:pt idx="3">
                  <c:v>1.08</c:v>
                </c:pt>
                <c:pt idx="4">
                  <c:v>1.0900000000000001</c:v>
                </c:pt>
                <c:pt idx="5">
                  <c:v>1.18</c:v>
                </c:pt>
                <c:pt idx="6">
                  <c:v>0.97</c:v>
                </c:pt>
                <c:pt idx="7">
                  <c:v>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84096"/>
        <c:axId val="35285632"/>
      </c:barChart>
      <c:catAx>
        <c:axId val="352840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lang="es-CO"/>
            </a:pPr>
            <a:endParaRPr lang="en-US"/>
          </a:p>
        </c:txPr>
        <c:crossAx val="35285632"/>
        <c:crosses val="autoZero"/>
        <c:auto val="1"/>
        <c:lblAlgn val="ctr"/>
        <c:lblOffset val="100"/>
        <c:noMultiLvlLbl val="0"/>
      </c:catAx>
      <c:valAx>
        <c:axId val="35285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s-CO"/>
                </a:pPr>
                <a:r>
                  <a:rPr lang="es-CO"/>
                  <a:t>Ratio</a:t>
                </a:r>
              </a:p>
              <a:p>
                <a:pPr>
                  <a:defRPr lang="es-CO"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6.853585916837597E-2"/>
              <c:y val="0.354765957898987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CO"/>
            </a:pPr>
            <a:endParaRPr lang="en-US"/>
          </a:p>
        </c:txPr>
        <c:crossAx val="3528409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lang="es-CO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57150</xdr:rowOff>
    </xdr:from>
    <xdr:to>
      <xdr:col>8</xdr:col>
      <xdr:colOff>38100</xdr:colOff>
      <xdr:row>24</xdr:row>
      <xdr:rowOff>161925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190500</xdr:colOff>
      <xdr:row>12</xdr:row>
      <xdr:rowOff>180976</xdr:rowOff>
    </xdr:from>
    <xdr:to>
      <xdr:col>11</xdr:col>
      <xdr:colOff>771525</xdr:colOff>
      <xdr:row>24</xdr:row>
      <xdr:rowOff>180976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114301</xdr:colOff>
      <xdr:row>12</xdr:row>
      <xdr:rowOff>123825</xdr:rowOff>
    </xdr:from>
    <xdr:to>
      <xdr:col>15</xdr:col>
      <xdr:colOff>1028700</xdr:colOff>
      <xdr:row>25</xdr:row>
      <xdr:rowOff>0</xdr:rowOff>
    </xdr:to>
    <xdr:graphicFrame macro="">
      <xdr:nvGraphicFramePr>
        <xdr:cNvPr id="16" name="1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16"/>
  <sheetViews>
    <sheetView workbookViewId="0">
      <selection activeCell="F21" sqref="F21"/>
    </sheetView>
  </sheetViews>
  <sheetFormatPr defaultColWidth="11.42578125" defaultRowHeight="15" x14ac:dyDescent="0.25"/>
  <cols>
    <col min="1" max="1" width="2" customWidth="1"/>
    <col min="2" max="2" width="15.85546875" customWidth="1"/>
    <col min="3" max="3" width="18.7109375" customWidth="1"/>
    <col min="5" max="5" width="19.85546875" customWidth="1"/>
    <col min="6" max="6" width="18" customWidth="1"/>
    <col min="7" max="7" width="19.7109375" customWidth="1"/>
    <col min="8" max="8" width="15.140625" customWidth="1"/>
    <col min="9" max="9" width="20.28515625" customWidth="1"/>
  </cols>
  <sheetData>
    <row r="5" spans="2:9" x14ac:dyDescent="0.25">
      <c r="D5" s="3" t="s">
        <v>1</v>
      </c>
      <c r="E5" s="1"/>
      <c r="F5" s="1"/>
      <c r="G5" s="1"/>
      <c r="H5" s="1"/>
      <c r="I5" s="1"/>
    </row>
    <row r="7" spans="2:9" s="30" customFormat="1" ht="44.25" customHeight="1" x14ac:dyDescent="0.25">
      <c r="B7" s="31" t="s">
        <v>53</v>
      </c>
      <c r="C7" s="31" t="s">
        <v>52</v>
      </c>
      <c r="D7" s="31" t="s">
        <v>0</v>
      </c>
      <c r="E7" s="31" t="s">
        <v>3</v>
      </c>
      <c r="F7" s="31" t="s">
        <v>2</v>
      </c>
      <c r="G7" s="31" t="s">
        <v>4</v>
      </c>
      <c r="H7" s="31" t="s">
        <v>5</v>
      </c>
    </row>
    <row r="8" spans="2:9" x14ac:dyDescent="0.25">
      <c r="B8" s="5" t="s">
        <v>6</v>
      </c>
      <c r="C8" s="26">
        <v>1</v>
      </c>
      <c r="D8" s="5" t="s">
        <v>7</v>
      </c>
      <c r="E8" s="26" t="s">
        <v>37</v>
      </c>
      <c r="F8" s="5" t="s">
        <v>8</v>
      </c>
      <c r="G8" s="27">
        <v>3500</v>
      </c>
      <c r="H8" s="5" t="s">
        <v>9</v>
      </c>
    </row>
    <row r="9" spans="2:9" x14ac:dyDescent="0.25">
      <c r="B9" s="5" t="s">
        <v>13</v>
      </c>
      <c r="C9" s="26">
        <v>2</v>
      </c>
      <c r="D9" s="5" t="s">
        <v>10</v>
      </c>
      <c r="E9" s="26">
        <v>80</v>
      </c>
      <c r="F9" s="5" t="s">
        <v>11</v>
      </c>
      <c r="G9" s="27">
        <v>480</v>
      </c>
      <c r="H9" s="5" t="s">
        <v>12</v>
      </c>
    </row>
    <row r="10" spans="2:9" x14ac:dyDescent="0.25">
      <c r="B10" s="5" t="s">
        <v>42</v>
      </c>
      <c r="C10" s="26">
        <v>3</v>
      </c>
      <c r="D10" s="5" t="s">
        <v>7</v>
      </c>
      <c r="E10" s="26">
        <v>200</v>
      </c>
      <c r="F10" s="5" t="s">
        <v>45</v>
      </c>
      <c r="G10" s="28">
        <v>200</v>
      </c>
      <c r="H10" s="5" t="s">
        <v>14</v>
      </c>
    </row>
    <row r="11" spans="2:9" x14ac:dyDescent="0.25">
      <c r="B11" s="5" t="s">
        <v>40</v>
      </c>
      <c r="C11" s="26">
        <v>4</v>
      </c>
      <c r="D11" s="5" t="s">
        <v>7</v>
      </c>
      <c r="E11" s="26">
        <v>300</v>
      </c>
      <c r="F11" s="5" t="s">
        <v>15</v>
      </c>
      <c r="G11" s="28">
        <v>3100</v>
      </c>
      <c r="H11" s="5" t="s">
        <v>15</v>
      </c>
    </row>
    <row r="12" spans="2:9" x14ac:dyDescent="0.25">
      <c r="B12" s="5" t="s">
        <v>18</v>
      </c>
      <c r="C12" s="26">
        <v>5</v>
      </c>
      <c r="D12" s="32" t="s">
        <v>7</v>
      </c>
      <c r="E12" s="26">
        <v>125</v>
      </c>
      <c r="F12" s="5" t="s">
        <v>17</v>
      </c>
      <c r="G12" s="29">
        <v>280</v>
      </c>
      <c r="H12" s="5" t="s">
        <v>16</v>
      </c>
    </row>
    <row r="13" spans="2:9" x14ac:dyDescent="0.25">
      <c r="B13" s="5" t="s">
        <v>50</v>
      </c>
      <c r="C13" s="26">
        <v>6</v>
      </c>
      <c r="D13" s="5" t="s">
        <v>19</v>
      </c>
      <c r="E13" s="26">
        <v>85</v>
      </c>
      <c r="F13" s="5" t="s">
        <v>20</v>
      </c>
      <c r="G13" s="28">
        <v>120</v>
      </c>
      <c r="H13" s="5" t="s">
        <v>14</v>
      </c>
    </row>
    <row r="14" spans="2:9" x14ac:dyDescent="0.25">
      <c r="B14" s="5" t="s">
        <v>51</v>
      </c>
      <c r="C14" s="26">
        <v>7</v>
      </c>
      <c r="D14" s="5" t="s">
        <v>19</v>
      </c>
      <c r="E14" s="26">
        <v>85</v>
      </c>
      <c r="F14" s="5" t="s">
        <v>20</v>
      </c>
      <c r="G14" s="28">
        <v>120</v>
      </c>
      <c r="H14" s="5" t="s">
        <v>14</v>
      </c>
    </row>
    <row r="15" spans="2:9" x14ac:dyDescent="0.25">
      <c r="B15" s="5" t="s">
        <v>21</v>
      </c>
      <c r="C15" s="26">
        <v>8</v>
      </c>
      <c r="D15" s="5" t="s">
        <v>7</v>
      </c>
      <c r="E15" s="26">
        <v>80</v>
      </c>
      <c r="F15" s="5" t="s">
        <v>22</v>
      </c>
      <c r="G15" s="28">
        <v>80</v>
      </c>
      <c r="H15" s="5" t="s">
        <v>14</v>
      </c>
    </row>
    <row r="16" spans="2:9" x14ac:dyDescent="0.25">
      <c r="B16" s="5" t="s">
        <v>39</v>
      </c>
      <c r="C16" s="26">
        <v>9</v>
      </c>
      <c r="D16" s="5" t="s">
        <v>19</v>
      </c>
      <c r="E16" s="26">
        <v>120</v>
      </c>
      <c r="F16" s="5" t="s">
        <v>44</v>
      </c>
      <c r="G16" s="28">
        <v>120</v>
      </c>
      <c r="H16" s="5" t="s">
        <v>14</v>
      </c>
    </row>
  </sheetData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7" sqref="G27"/>
    </sheetView>
  </sheetViews>
  <sheetFormatPr defaultColWidth="11.42578125" defaultRowHeight="15" x14ac:dyDescent="0.25"/>
  <cols>
    <col min="1" max="1" width="14.85546875" customWidth="1"/>
    <col min="2" max="2" width="20.7109375" customWidth="1"/>
    <col min="3" max="3" width="16.85546875" customWidth="1"/>
    <col min="4" max="4" width="6.28515625" customWidth="1"/>
    <col min="5" max="5" width="21.28515625" customWidth="1"/>
    <col min="6" max="6" width="20.85546875" customWidth="1"/>
    <col min="7" max="7" width="20.7109375" customWidth="1"/>
  </cols>
  <sheetData>
    <row r="1" spans="1:7" ht="17.25" thickBot="1" x14ac:dyDescent="0.3">
      <c r="A1" s="8" t="s">
        <v>97</v>
      </c>
      <c r="B1" s="9"/>
      <c r="C1" s="10"/>
      <c r="D1" s="6"/>
      <c r="E1" s="87" t="s">
        <v>97</v>
      </c>
      <c r="F1" s="88"/>
      <c r="G1" s="89"/>
    </row>
    <row r="2" spans="1:7" ht="15.75" thickBot="1" x14ac:dyDescent="0.3">
      <c r="A2" s="11" t="s">
        <v>98</v>
      </c>
      <c r="B2" s="12"/>
      <c r="C2" s="13"/>
      <c r="D2" s="6"/>
      <c r="E2" s="89" t="s">
        <v>88</v>
      </c>
      <c r="F2" s="89"/>
      <c r="G2" s="89"/>
    </row>
    <row r="3" spans="1:7" ht="15.75" thickBot="1" x14ac:dyDescent="0.3">
      <c r="A3" s="14" t="s">
        <v>108</v>
      </c>
      <c r="B3" s="15"/>
      <c r="C3" s="16"/>
      <c r="D3" s="6"/>
      <c r="E3" s="90" t="s">
        <v>109</v>
      </c>
      <c r="F3" s="89"/>
      <c r="G3" s="89"/>
    </row>
    <row r="4" spans="1:7" ht="15.75" thickBot="1" x14ac:dyDescent="0.3">
      <c r="A4" s="14" t="s">
        <v>73</v>
      </c>
      <c r="B4" s="15"/>
      <c r="C4" s="16"/>
      <c r="D4" s="6"/>
      <c r="E4" s="90" t="s">
        <v>74</v>
      </c>
      <c r="F4" s="89"/>
      <c r="G4" s="89"/>
    </row>
    <row r="5" spans="1:7" ht="15.75" thickBot="1" x14ac:dyDescent="0.3">
      <c r="A5" s="14" t="s">
        <v>116</v>
      </c>
      <c r="B5" s="15"/>
      <c r="C5" s="16"/>
      <c r="D5" s="6"/>
      <c r="E5" s="90" t="s">
        <v>118</v>
      </c>
      <c r="F5" s="89"/>
      <c r="G5" s="89"/>
    </row>
    <row r="6" spans="1:7" ht="15.75" thickBot="1" x14ac:dyDescent="0.3">
      <c r="A6" s="17" t="s">
        <v>86</v>
      </c>
      <c r="B6" s="18" t="s">
        <v>80</v>
      </c>
      <c r="C6" s="19" t="s">
        <v>115</v>
      </c>
      <c r="D6" s="6"/>
      <c r="E6" s="91" t="s">
        <v>86</v>
      </c>
      <c r="F6" s="92" t="s">
        <v>80</v>
      </c>
      <c r="G6" s="91" t="s">
        <v>115</v>
      </c>
    </row>
    <row r="7" spans="1:7" x14ac:dyDescent="0.25">
      <c r="A7" s="169">
        <v>30</v>
      </c>
      <c r="B7" s="170">
        <v>9</v>
      </c>
      <c r="C7" s="170">
        <v>1.42</v>
      </c>
      <c r="D7" s="153"/>
      <c r="E7" s="91">
        <v>25</v>
      </c>
      <c r="F7" s="91">
        <v>7</v>
      </c>
      <c r="G7" s="91">
        <v>1.18</v>
      </c>
    </row>
    <row r="8" spans="1:7" x14ac:dyDescent="0.25">
      <c r="A8" s="169">
        <v>30</v>
      </c>
      <c r="B8" s="170">
        <v>9</v>
      </c>
      <c r="C8" s="170">
        <v>1.42</v>
      </c>
      <c r="D8" s="153"/>
      <c r="E8" s="91">
        <v>25</v>
      </c>
      <c r="F8" s="91">
        <v>7</v>
      </c>
      <c r="G8" s="91">
        <v>1.18</v>
      </c>
    </row>
    <row r="9" spans="1:7" x14ac:dyDescent="0.25">
      <c r="A9" s="169">
        <v>30</v>
      </c>
      <c r="B9" s="170">
        <v>9</v>
      </c>
      <c r="C9" s="170">
        <v>1.42</v>
      </c>
      <c r="D9" s="153"/>
      <c r="E9" s="91">
        <v>25</v>
      </c>
      <c r="F9" s="91">
        <v>7</v>
      </c>
      <c r="G9" s="91">
        <v>1.18</v>
      </c>
    </row>
    <row r="10" spans="1:7" x14ac:dyDescent="0.25">
      <c r="A10" s="169">
        <v>30</v>
      </c>
      <c r="B10" s="170">
        <v>9</v>
      </c>
      <c r="C10" s="170">
        <v>1.42</v>
      </c>
      <c r="D10" s="153"/>
      <c r="E10" s="91">
        <v>25</v>
      </c>
      <c r="F10" s="91">
        <v>7</v>
      </c>
      <c r="G10" s="91">
        <v>1.18</v>
      </c>
    </row>
    <row r="11" spans="1:7" x14ac:dyDescent="0.25">
      <c r="A11" s="169">
        <v>30</v>
      </c>
      <c r="B11" s="170">
        <v>9</v>
      </c>
      <c r="C11" s="170">
        <v>1.42</v>
      </c>
      <c r="D11" s="153"/>
      <c r="E11" s="91">
        <v>25</v>
      </c>
      <c r="F11" s="91">
        <v>7</v>
      </c>
      <c r="G11" s="91">
        <v>1.18</v>
      </c>
    </row>
    <row r="12" spans="1:7" x14ac:dyDescent="0.25">
      <c r="A12" s="169">
        <v>30</v>
      </c>
      <c r="B12" s="170">
        <v>9</v>
      </c>
      <c r="C12" s="170">
        <v>1.42</v>
      </c>
      <c r="D12" s="153"/>
      <c r="E12" s="91">
        <v>25</v>
      </c>
      <c r="F12" s="91">
        <v>7</v>
      </c>
      <c r="G12" s="91">
        <v>1.18</v>
      </c>
    </row>
    <row r="13" spans="1:7" x14ac:dyDescent="0.25">
      <c r="A13" s="169">
        <v>30</v>
      </c>
      <c r="B13" s="170">
        <v>9</v>
      </c>
      <c r="C13" s="170">
        <v>1.42</v>
      </c>
      <c r="D13" s="153"/>
      <c r="E13" s="91">
        <v>25</v>
      </c>
      <c r="F13" s="91">
        <v>7</v>
      </c>
      <c r="G13" s="91">
        <v>1.18</v>
      </c>
    </row>
    <row r="14" spans="1:7" x14ac:dyDescent="0.25">
      <c r="A14" s="169">
        <v>30</v>
      </c>
      <c r="B14" s="170">
        <v>9</v>
      </c>
      <c r="C14" s="170">
        <v>1.42</v>
      </c>
      <c r="D14" s="153"/>
      <c r="E14" s="91">
        <v>25</v>
      </c>
      <c r="F14" s="91">
        <v>7</v>
      </c>
      <c r="G14" s="91">
        <v>1.18</v>
      </c>
    </row>
    <row r="15" spans="1:7" x14ac:dyDescent="0.25">
      <c r="A15" s="169">
        <v>30</v>
      </c>
      <c r="B15" s="170">
        <v>9</v>
      </c>
      <c r="C15" s="170">
        <v>1.42</v>
      </c>
      <c r="D15" s="153"/>
      <c r="E15" s="91">
        <v>25</v>
      </c>
      <c r="F15" s="91">
        <v>7</v>
      </c>
      <c r="G15" s="91">
        <v>1.18</v>
      </c>
    </row>
    <row r="16" spans="1:7" x14ac:dyDescent="0.25">
      <c r="A16" s="169">
        <v>30</v>
      </c>
      <c r="B16" s="170">
        <v>9</v>
      </c>
      <c r="C16" s="170">
        <v>1.42</v>
      </c>
      <c r="D16" s="153"/>
      <c r="E16" s="91">
        <v>25</v>
      </c>
      <c r="F16" s="91">
        <v>7</v>
      </c>
      <c r="G16" s="91">
        <v>1.18</v>
      </c>
    </row>
    <row r="17" spans="1:7" x14ac:dyDescent="0.25">
      <c r="A17" s="166">
        <f>+AVERAGE(A7:A16)</f>
        <v>30</v>
      </c>
      <c r="B17" s="166">
        <f t="shared" ref="B17:C17" si="0">+AVERAGE(B7:B16)</f>
        <v>9</v>
      </c>
      <c r="C17" s="166">
        <f t="shared" si="0"/>
        <v>1.42</v>
      </c>
      <c r="D17" s="153"/>
      <c r="E17" s="171">
        <f>+AVERAGE(E7:E16)</f>
        <v>25</v>
      </c>
      <c r="F17" s="171">
        <f t="shared" ref="F17:G17" si="1">+AVERAGE(F7:F16)</f>
        <v>7</v>
      </c>
      <c r="G17" s="171">
        <f t="shared" si="1"/>
        <v>1.18</v>
      </c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68">
        <f>+(A17-E17)/E17</f>
        <v>0.2</v>
      </c>
      <c r="C19" s="1"/>
      <c r="D19" s="1"/>
      <c r="E19" s="1"/>
      <c r="F19" s="1"/>
      <c r="G19" s="1"/>
    </row>
    <row r="20" spans="1:7" x14ac:dyDescent="0.25">
      <c r="A20" s="1"/>
      <c r="B20" s="168">
        <f>+(B17-F17)/F17</f>
        <v>0.2857142857142857</v>
      </c>
      <c r="C20" s="1"/>
      <c r="D20" s="1"/>
      <c r="E20" s="1"/>
      <c r="F20" s="1"/>
      <c r="G20" s="1"/>
    </row>
    <row r="21" spans="1:7" x14ac:dyDescent="0.25">
      <c r="A21" s="1"/>
      <c r="B21" s="168">
        <f>+(C17-G17)/G17</f>
        <v>0.20338983050847459</v>
      </c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6" workbookViewId="0">
      <selection activeCell="A7" sqref="A7:G22"/>
    </sheetView>
  </sheetViews>
  <sheetFormatPr defaultColWidth="11.42578125" defaultRowHeight="14.25" x14ac:dyDescent="0.2"/>
  <cols>
    <col min="1" max="1" width="24.7109375" style="6" customWidth="1"/>
    <col min="2" max="2" width="17.140625" style="6" customWidth="1"/>
    <col min="3" max="3" width="15.85546875" style="6" customWidth="1"/>
    <col min="4" max="4" width="6.5703125" style="6" customWidth="1"/>
    <col min="5" max="5" width="18.140625" style="6" customWidth="1"/>
    <col min="6" max="6" width="19.85546875" style="6" customWidth="1"/>
    <col min="7" max="7" width="16.42578125" style="6" customWidth="1"/>
    <col min="8" max="16384" width="11.42578125" style="6"/>
  </cols>
  <sheetData>
    <row r="1" spans="1:8" ht="30" customHeight="1" thickBot="1" x14ac:dyDescent="0.3">
      <c r="A1" s="8" t="s">
        <v>97</v>
      </c>
      <c r="B1" s="9"/>
      <c r="C1" s="10"/>
      <c r="E1" s="20" t="s">
        <v>97</v>
      </c>
      <c r="F1" s="21"/>
      <c r="G1" s="22"/>
      <c r="H1" s="7"/>
    </row>
    <row r="2" spans="1:8" ht="15" thickBot="1" x14ac:dyDescent="0.25">
      <c r="A2" s="11" t="s">
        <v>98</v>
      </c>
      <c r="B2" s="12"/>
      <c r="C2" s="13"/>
      <c r="E2" s="22" t="s">
        <v>88</v>
      </c>
      <c r="F2" s="22"/>
      <c r="G2" s="22"/>
    </row>
    <row r="3" spans="1:8" ht="15.75" thickBot="1" x14ac:dyDescent="0.3">
      <c r="A3" s="14" t="s">
        <v>110</v>
      </c>
      <c r="B3" s="15"/>
      <c r="C3" s="16"/>
      <c r="E3" s="23" t="s">
        <v>110</v>
      </c>
      <c r="F3" s="22"/>
      <c r="G3" s="22"/>
    </row>
    <row r="4" spans="1:8" ht="15.75" thickBot="1" x14ac:dyDescent="0.3">
      <c r="A4" s="14" t="s">
        <v>48</v>
      </c>
      <c r="B4" s="15"/>
      <c r="C4" s="16"/>
      <c r="E4" s="23" t="s">
        <v>49</v>
      </c>
      <c r="F4" s="22"/>
      <c r="G4" s="22"/>
    </row>
    <row r="5" spans="1:8" ht="15.75" thickBot="1" x14ac:dyDescent="0.3">
      <c r="A5" s="14" t="s">
        <v>99</v>
      </c>
      <c r="B5" s="15"/>
      <c r="C5" s="16"/>
      <c r="E5" s="23" t="s">
        <v>99</v>
      </c>
      <c r="F5" s="22"/>
      <c r="G5" s="22"/>
    </row>
    <row r="6" spans="1:8" ht="33.75" customHeight="1" thickBot="1" x14ac:dyDescent="0.3">
      <c r="A6" s="17" t="s">
        <v>86</v>
      </c>
      <c r="B6" s="18" t="s">
        <v>80</v>
      </c>
      <c r="C6" s="19" t="s">
        <v>115</v>
      </c>
      <c r="E6" s="24" t="s">
        <v>86</v>
      </c>
      <c r="F6" s="25" t="s">
        <v>80</v>
      </c>
      <c r="G6" s="24" t="s">
        <v>104</v>
      </c>
    </row>
    <row r="7" spans="1:8" ht="19.5" customHeight="1" x14ac:dyDescent="0.2">
      <c r="A7" s="144">
        <v>24.3</v>
      </c>
      <c r="B7" s="145">
        <v>7</v>
      </c>
      <c r="C7" s="145">
        <v>1.1499999999999999</v>
      </c>
      <c r="D7" s="153"/>
      <c r="E7" s="149">
        <v>20.5</v>
      </c>
      <c r="F7" s="149">
        <v>6</v>
      </c>
      <c r="G7" s="149">
        <v>0.97</v>
      </c>
    </row>
    <row r="8" spans="1:8" ht="19.5" customHeight="1" x14ac:dyDescent="0.2">
      <c r="A8" s="144">
        <v>24.3</v>
      </c>
      <c r="B8" s="145">
        <v>7</v>
      </c>
      <c r="C8" s="145"/>
      <c r="D8" s="153"/>
      <c r="E8" s="149">
        <v>20.5</v>
      </c>
      <c r="F8" s="149">
        <v>6</v>
      </c>
      <c r="G8" s="149">
        <v>0.97</v>
      </c>
    </row>
    <row r="9" spans="1:8" ht="19.5" customHeight="1" x14ac:dyDescent="0.2">
      <c r="A9" s="144">
        <v>24.3</v>
      </c>
      <c r="B9" s="145">
        <v>7</v>
      </c>
      <c r="C9" s="145"/>
      <c r="D9" s="153"/>
      <c r="E9" s="149">
        <v>20.5</v>
      </c>
      <c r="F9" s="149">
        <v>6</v>
      </c>
      <c r="G9" s="149">
        <v>0.97</v>
      </c>
    </row>
    <row r="10" spans="1:8" ht="19.5" customHeight="1" x14ac:dyDescent="0.2">
      <c r="A10" s="144">
        <v>24.3</v>
      </c>
      <c r="B10" s="145">
        <v>7</v>
      </c>
      <c r="C10" s="145"/>
      <c r="D10" s="153"/>
      <c r="E10" s="149">
        <v>20.5</v>
      </c>
      <c r="F10" s="149">
        <v>6</v>
      </c>
      <c r="G10" s="149">
        <v>0.97</v>
      </c>
    </row>
    <row r="11" spans="1:8" ht="19.5" customHeight="1" x14ac:dyDescent="0.2">
      <c r="A11" s="144">
        <v>24.3</v>
      </c>
      <c r="B11" s="145">
        <v>7</v>
      </c>
      <c r="C11" s="145"/>
      <c r="D11" s="153"/>
      <c r="E11" s="149">
        <v>20.5</v>
      </c>
      <c r="F11" s="149">
        <v>6</v>
      </c>
      <c r="G11" s="149">
        <v>0.97</v>
      </c>
    </row>
    <row r="12" spans="1:8" ht="19.5" customHeight="1" x14ac:dyDescent="0.2">
      <c r="A12" s="144">
        <v>24.3</v>
      </c>
      <c r="B12" s="145">
        <v>7</v>
      </c>
      <c r="C12" s="145"/>
      <c r="D12" s="153"/>
      <c r="E12" s="149">
        <v>20.5</v>
      </c>
      <c r="F12" s="149">
        <v>6</v>
      </c>
      <c r="G12" s="149">
        <v>0.97</v>
      </c>
    </row>
    <row r="13" spans="1:8" ht="19.5" customHeight="1" x14ac:dyDescent="0.2">
      <c r="A13" s="144">
        <v>24.3</v>
      </c>
      <c r="B13" s="145">
        <v>7</v>
      </c>
      <c r="C13" s="145"/>
      <c r="D13" s="153"/>
      <c r="E13" s="149">
        <v>20.5</v>
      </c>
      <c r="F13" s="149">
        <v>6</v>
      </c>
      <c r="G13" s="149">
        <v>0.97</v>
      </c>
    </row>
    <row r="14" spans="1:8" ht="19.5" customHeight="1" x14ac:dyDescent="0.2">
      <c r="A14" s="144">
        <v>24.3</v>
      </c>
      <c r="B14" s="145">
        <v>7</v>
      </c>
      <c r="C14" s="145"/>
      <c r="D14" s="153"/>
      <c r="E14" s="149">
        <v>20.5</v>
      </c>
      <c r="F14" s="149">
        <v>6</v>
      </c>
      <c r="G14" s="149">
        <v>0.97</v>
      </c>
    </row>
    <row r="15" spans="1:8" ht="19.5" customHeight="1" x14ac:dyDescent="0.2">
      <c r="A15" s="144">
        <v>24.3</v>
      </c>
      <c r="B15" s="145">
        <v>7</v>
      </c>
      <c r="C15" s="145"/>
      <c r="D15" s="153"/>
      <c r="E15" s="149">
        <v>20.5</v>
      </c>
      <c r="F15" s="149">
        <v>6</v>
      </c>
      <c r="G15" s="149">
        <v>0.97</v>
      </c>
    </row>
    <row r="16" spans="1:8" ht="19.5" customHeight="1" x14ac:dyDescent="0.2">
      <c r="A16" s="144">
        <v>24.3</v>
      </c>
      <c r="B16" s="145">
        <v>7</v>
      </c>
      <c r="C16" s="145"/>
      <c r="D16" s="153"/>
      <c r="E16" s="149">
        <v>20.5</v>
      </c>
      <c r="F16" s="149">
        <v>6</v>
      </c>
      <c r="G16" s="149">
        <v>0.97</v>
      </c>
    </row>
    <row r="17" spans="1:7" ht="19.5" customHeight="1" x14ac:dyDescent="0.2">
      <c r="A17" s="172">
        <f>+AVERAGE(A7:A16)</f>
        <v>24.300000000000004</v>
      </c>
      <c r="B17" s="172">
        <f t="shared" ref="B17:C17" si="0">+AVERAGE(B7:B16)</f>
        <v>7</v>
      </c>
      <c r="C17" s="172">
        <f t="shared" si="0"/>
        <v>1.1499999999999999</v>
      </c>
      <c r="D17" s="153"/>
      <c r="E17" s="172">
        <f>+AVERAGE(E7:E16)</f>
        <v>20.5</v>
      </c>
      <c r="F17" s="172">
        <f t="shared" ref="F17:G17" si="1">+AVERAGE(F7:F16)</f>
        <v>6</v>
      </c>
      <c r="G17" s="172">
        <f t="shared" si="1"/>
        <v>0.97</v>
      </c>
    </row>
    <row r="18" spans="1:7" ht="19.5" customHeight="1" x14ac:dyDescent="0.2">
      <c r="A18" s="173"/>
      <c r="B18" s="174">
        <f>B17/F17</f>
        <v>1.1666666666666667</v>
      </c>
      <c r="C18" s="174">
        <f>C17/G17</f>
        <v>1.1855670103092784</v>
      </c>
      <c r="D18" s="153"/>
      <c r="E18" s="175"/>
      <c r="F18" s="175"/>
      <c r="G18" s="175"/>
    </row>
    <row r="19" spans="1:7" ht="19.5" customHeight="1" x14ac:dyDescent="0.2">
      <c r="A19" s="153"/>
      <c r="B19" s="153"/>
      <c r="C19" s="153"/>
      <c r="D19" s="153"/>
      <c r="E19" s="153"/>
      <c r="F19" s="153"/>
      <c r="G19" s="153"/>
    </row>
    <row r="20" spans="1:7" ht="19.5" customHeight="1" x14ac:dyDescent="0.25">
      <c r="A20" s="110"/>
      <c r="B20" s="176">
        <f>+(A17-E17)/E17</f>
        <v>0.18536585365853681</v>
      </c>
      <c r="C20" s="153"/>
      <c r="D20" s="153"/>
      <c r="E20" s="153"/>
      <c r="F20" s="153"/>
      <c r="G20" s="153"/>
    </row>
    <row r="21" spans="1:7" ht="19.5" customHeight="1" x14ac:dyDescent="0.25">
      <c r="A21" s="110"/>
      <c r="B21" s="176">
        <f>(B17-F17)/F17</f>
        <v>0.16666666666666666</v>
      </c>
      <c r="C21" s="153"/>
      <c r="D21" s="153"/>
      <c r="E21" s="153"/>
      <c r="F21" s="153"/>
      <c r="G21" s="153"/>
    </row>
    <row r="22" spans="1:7" ht="19.5" customHeight="1" x14ac:dyDescent="0.25">
      <c r="A22" s="153"/>
      <c r="B22" s="176">
        <f>(C17-G17)/G17</f>
        <v>0.1855670103092783</v>
      </c>
      <c r="C22" s="153"/>
      <c r="D22" s="153"/>
      <c r="E22" s="153"/>
      <c r="F22" s="153"/>
      <c r="G22" s="153"/>
    </row>
    <row r="23" spans="1:7" ht="19.5" customHeight="1" x14ac:dyDescent="0.2"/>
    <row r="24" spans="1:7" ht="19.5" customHeight="1" x14ac:dyDescent="0.2"/>
    <row r="25" spans="1:7" ht="19.5" customHeight="1" x14ac:dyDescent="0.2"/>
    <row r="26" spans="1:7" ht="19.5" customHeight="1" x14ac:dyDescent="0.2"/>
  </sheetData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7" sqref="A7:G22"/>
    </sheetView>
  </sheetViews>
  <sheetFormatPr defaultColWidth="11.42578125" defaultRowHeight="15" x14ac:dyDescent="0.25"/>
  <cols>
    <col min="1" max="1" width="19.7109375" customWidth="1"/>
    <col min="2" max="2" width="18.5703125" customWidth="1"/>
    <col min="3" max="3" width="15.85546875" customWidth="1"/>
    <col min="4" max="4" width="9.140625" customWidth="1"/>
    <col min="5" max="5" width="19" customWidth="1"/>
    <col min="6" max="6" width="16.7109375" customWidth="1"/>
    <col min="7" max="7" width="14.7109375" customWidth="1"/>
  </cols>
  <sheetData>
    <row r="1" spans="1:7" ht="17.25" thickBot="1" x14ac:dyDescent="0.3">
      <c r="A1" s="8" t="s">
        <v>97</v>
      </c>
      <c r="B1" s="9"/>
      <c r="C1" s="10"/>
      <c r="D1" s="6"/>
      <c r="E1" s="20" t="s">
        <v>105</v>
      </c>
      <c r="F1" s="21"/>
      <c r="G1" s="22"/>
    </row>
    <row r="2" spans="1:7" ht="15.75" thickBot="1" x14ac:dyDescent="0.3">
      <c r="A2" s="11" t="s">
        <v>98</v>
      </c>
      <c r="B2" s="12"/>
      <c r="C2" s="13"/>
      <c r="D2" s="6"/>
      <c r="E2" s="22" t="s">
        <v>88</v>
      </c>
      <c r="F2" s="22"/>
      <c r="G2" s="22"/>
    </row>
    <row r="3" spans="1:7" ht="15.75" thickBot="1" x14ac:dyDescent="0.3">
      <c r="A3" s="14" t="s">
        <v>111</v>
      </c>
      <c r="B3" s="15"/>
      <c r="C3" s="16"/>
      <c r="D3" s="6"/>
      <c r="E3" s="23" t="s">
        <v>111</v>
      </c>
      <c r="F3" s="22"/>
      <c r="G3" s="22"/>
    </row>
    <row r="4" spans="1:7" ht="15.75" thickBot="1" x14ac:dyDescent="0.3">
      <c r="A4" s="14" t="s">
        <v>112</v>
      </c>
      <c r="B4" s="15"/>
      <c r="C4" s="16"/>
      <c r="D4" s="6"/>
      <c r="E4" s="23" t="s">
        <v>113</v>
      </c>
      <c r="F4" s="22"/>
      <c r="G4" s="22"/>
    </row>
    <row r="5" spans="1:7" ht="15.75" thickBot="1" x14ac:dyDescent="0.3">
      <c r="A5" s="14" t="s">
        <v>114</v>
      </c>
      <c r="B5" s="15"/>
      <c r="C5" s="16"/>
      <c r="D5" s="6"/>
      <c r="E5" s="23" t="s">
        <v>114</v>
      </c>
      <c r="F5" s="22"/>
      <c r="G5" s="22"/>
    </row>
    <row r="6" spans="1:7" ht="15.75" thickBot="1" x14ac:dyDescent="0.3">
      <c r="A6" s="17" t="s">
        <v>86</v>
      </c>
      <c r="B6" s="18" t="s">
        <v>80</v>
      </c>
      <c r="C6" s="19" t="s">
        <v>115</v>
      </c>
      <c r="D6" s="6"/>
      <c r="E6" s="24" t="s">
        <v>86</v>
      </c>
      <c r="F6" s="25" t="s">
        <v>80</v>
      </c>
      <c r="G6" s="24" t="s">
        <v>104</v>
      </c>
    </row>
    <row r="7" spans="1:7" x14ac:dyDescent="0.25">
      <c r="A7" s="144">
        <v>25</v>
      </c>
      <c r="B7" s="145">
        <v>7</v>
      </c>
      <c r="C7" s="145">
        <v>1.18</v>
      </c>
      <c r="D7" s="153"/>
      <c r="E7" s="149">
        <v>22</v>
      </c>
      <c r="F7" s="149">
        <v>5</v>
      </c>
      <c r="G7" s="149">
        <v>1.05</v>
      </c>
    </row>
    <row r="8" spans="1:7" x14ac:dyDescent="0.25">
      <c r="A8" s="144">
        <v>25</v>
      </c>
      <c r="B8" s="145">
        <v>7</v>
      </c>
      <c r="C8" s="145">
        <v>1.18</v>
      </c>
      <c r="D8" s="153"/>
      <c r="E8" s="149">
        <v>22</v>
      </c>
      <c r="F8" s="149">
        <v>5</v>
      </c>
      <c r="G8" s="149">
        <v>1.05</v>
      </c>
    </row>
    <row r="9" spans="1:7" x14ac:dyDescent="0.25">
      <c r="A9" s="144">
        <v>25</v>
      </c>
      <c r="B9" s="145">
        <v>7</v>
      </c>
      <c r="C9" s="145">
        <v>1.18</v>
      </c>
      <c r="D9" s="153"/>
      <c r="E9" s="149">
        <v>22</v>
      </c>
      <c r="F9" s="149">
        <v>5</v>
      </c>
      <c r="G9" s="149">
        <v>1.05</v>
      </c>
    </row>
    <row r="10" spans="1:7" x14ac:dyDescent="0.25">
      <c r="A10" s="144">
        <v>25</v>
      </c>
      <c r="B10" s="145">
        <v>7</v>
      </c>
      <c r="C10" s="145">
        <v>1.18</v>
      </c>
      <c r="D10" s="153"/>
      <c r="E10" s="149">
        <v>22</v>
      </c>
      <c r="F10" s="149">
        <v>5</v>
      </c>
      <c r="G10" s="149">
        <v>1.05</v>
      </c>
    </row>
    <row r="11" spans="1:7" x14ac:dyDescent="0.25">
      <c r="A11" s="144">
        <v>25</v>
      </c>
      <c r="B11" s="145">
        <v>7</v>
      </c>
      <c r="C11" s="145">
        <v>1.18</v>
      </c>
      <c r="D11" s="153"/>
      <c r="E11" s="149">
        <v>22</v>
      </c>
      <c r="F11" s="149">
        <v>5</v>
      </c>
      <c r="G11" s="149">
        <v>1.05</v>
      </c>
    </row>
    <row r="12" spans="1:7" x14ac:dyDescent="0.25">
      <c r="A12" s="144">
        <v>25</v>
      </c>
      <c r="B12" s="145">
        <v>7</v>
      </c>
      <c r="C12" s="145">
        <v>1.18</v>
      </c>
      <c r="D12" s="153"/>
      <c r="E12" s="149">
        <v>22</v>
      </c>
      <c r="F12" s="149">
        <v>5</v>
      </c>
      <c r="G12" s="149">
        <v>1.05</v>
      </c>
    </row>
    <row r="13" spans="1:7" x14ac:dyDescent="0.25">
      <c r="A13" s="144">
        <v>25</v>
      </c>
      <c r="B13" s="145">
        <v>7</v>
      </c>
      <c r="C13" s="145">
        <v>1.18</v>
      </c>
      <c r="D13" s="153"/>
      <c r="E13" s="149">
        <v>22</v>
      </c>
      <c r="F13" s="149">
        <v>5</v>
      </c>
      <c r="G13" s="149">
        <v>1.05</v>
      </c>
    </row>
    <row r="14" spans="1:7" x14ac:dyDescent="0.25">
      <c r="A14" s="144">
        <v>25</v>
      </c>
      <c r="B14" s="145">
        <v>7</v>
      </c>
      <c r="C14" s="145">
        <v>1.18</v>
      </c>
      <c r="D14" s="153"/>
      <c r="E14" s="149">
        <v>22</v>
      </c>
      <c r="F14" s="149">
        <v>5</v>
      </c>
      <c r="G14" s="149">
        <v>1.05</v>
      </c>
    </row>
    <row r="15" spans="1:7" x14ac:dyDescent="0.25">
      <c r="A15" s="144">
        <v>25</v>
      </c>
      <c r="B15" s="145">
        <v>7</v>
      </c>
      <c r="C15" s="145">
        <v>1.18</v>
      </c>
      <c r="D15" s="153"/>
      <c r="E15" s="149">
        <v>22</v>
      </c>
      <c r="F15" s="149">
        <v>5</v>
      </c>
      <c r="G15" s="149">
        <v>1.05</v>
      </c>
    </row>
    <row r="16" spans="1:7" x14ac:dyDescent="0.25">
      <c r="A16" s="144">
        <v>25</v>
      </c>
      <c r="B16" s="145">
        <v>7</v>
      </c>
      <c r="C16" s="145">
        <v>1.18</v>
      </c>
      <c r="D16" s="153"/>
      <c r="E16" s="149">
        <v>22</v>
      </c>
      <c r="F16" s="149">
        <v>5</v>
      </c>
      <c r="G16" s="149">
        <v>1.05</v>
      </c>
    </row>
    <row r="17" spans="1:7" x14ac:dyDescent="0.25">
      <c r="A17" s="160">
        <f>+AVERAGE(A7:A16)</f>
        <v>25</v>
      </c>
      <c r="B17" s="161">
        <f>+AVERAGE(B7:B16)</f>
        <v>7</v>
      </c>
      <c r="C17" s="161">
        <f>+AVERAGE(C7:C16)</f>
        <v>1.18</v>
      </c>
      <c r="D17" s="162"/>
      <c r="E17" s="163">
        <f>+AVERAGE(E7:E16)</f>
        <v>22</v>
      </c>
      <c r="F17" s="163">
        <f>+AVERAGE(F7:F16)</f>
        <v>5</v>
      </c>
      <c r="G17" s="163">
        <f>+AVERAGE(G7:G16)</f>
        <v>1.0500000000000003</v>
      </c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48">
        <f>+(A17-E17)/E17</f>
        <v>0.13636363636363635</v>
      </c>
      <c r="C19" s="1"/>
      <c r="D19" s="1"/>
      <c r="E19" s="1"/>
      <c r="F19" s="1"/>
      <c r="G19" s="1"/>
    </row>
    <row r="20" spans="1:7" x14ac:dyDescent="0.25">
      <c r="A20" s="1"/>
      <c r="B20" s="148">
        <f>+(B17-F17)/F17</f>
        <v>0.4</v>
      </c>
      <c r="C20" s="1"/>
      <c r="D20" s="1"/>
      <c r="E20" s="1"/>
      <c r="F20" s="1"/>
      <c r="G20" s="1"/>
    </row>
    <row r="21" spans="1:7" x14ac:dyDescent="0.25">
      <c r="A21" s="1"/>
      <c r="B21" s="148">
        <f>+(C17-G17)/G17</f>
        <v>0.12380952380952347</v>
      </c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8" sqref="H18"/>
    </sheetView>
  </sheetViews>
  <sheetFormatPr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0"/>
  <sheetViews>
    <sheetView topLeftCell="D1" workbookViewId="0">
      <selection activeCell="N11" sqref="N11"/>
    </sheetView>
  </sheetViews>
  <sheetFormatPr defaultColWidth="11.42578125" defaultRowHeight="15" x14ac:dyDescent="0.25"/>
  <cols>
    <col min="1" max="1" width="7.42578125" hidden="1" customWidth="1"/>
    <col min="2" max="2" width="2" hidden="1" customWidth="1"/>
    <col min="3" max="3" width="6.28515625" hidden="1" customWidth="1"/>
    <col min="4" max="4" width="15.140625" customWidth="1"/>
    <col min="5" max="5" width="8.85546875" customWidth="1"/>
    <col min="6" max="6" width="16.28515625" customWidth="1"/>
    <col min="7" max="7" width="23.7109375" customWidth="1"/>
    <col min="8" max="8" width="14.85546875" customWidth="1"/>
    <col min="9" max="9" width="16.85546875" customWidth="1"/>
    <col min="10" max="10" width="16" customWidth="1"/>
    <col min="11" max="11" width="14.140625" customWidth="1"/>
    <col min="12" max="12" width="13.85546875" customWidth="1"/>
  </cols>
  <sheetData>
    <row r="5" spans="4:13" x14ac:dyDescent="0.25">
      <c r="H5" s="3" t="s">
        <v>46</v>
      </c>
      <c r="I5" s="1"/>
      <c r="J5" s="1"/>
      <c r="K5" s="1"/>
      <c r="L5" s="1"/>
      <c r="M5" s="1"/>
    </row>
    <row r="7" spans="4:13" s="177" customFormat="1" ht="76.5" customHeight="1" x14ac:dyDescent="0.25">
      <c r="D7" s="4" t="s">
        <v>23</v>
      </c>
      <c r="E7" s="31" t="s">
        <v>54</v>
      </c>
      <c r="F7" s="4" t="s">
        <v>5</v>
      </c>
      <c r="G7" s="4" t="s">
        <v>30</v>
      </c>
      <c r="H7" s="4" t="s">
        <v>24</v>
      </c>
      <c r="I7" s="4" t="s">
        <v>25</v>
      </c>
      <c r="J7" s="4" t="s">
        <v>26</v>
      </c>
      <c r="K7" s="4" t="s">
        <v>36</v>
      </c>
      <c r="L7" s="4" t="s">
        <v>27</v>
      </c>
    </row>
    <row r="8" spans="4:13" x14ac:dyDescent="0.25">
      <c r="D8" t="s">
        <v>6</v>
      </c>
      <c r="E8" s="26">
        <v>1</v>
      </c>
      <c r="F8" t="s">
        <v>9</v>
      </c>
      <c r="G8" t="s">
        <v>34</v>
      </c>
      <c r="H8" t="s">
        <v>35</v>
      </c>
      <c r="I8" s="1">
        <v>42</v>
      </c>
      <c r="J8" s="1">
        <v>45</v>
      </c>
      <c r="K8" s="1">
        <v>50</v>
      </c>
      <c r="L8" s="1">
        <v>10</v>
      </c>
    </row>
    <row r="9" spans="4:13" x14ac:dyDescent="0.25">
      <c r="D9" t="s">
        <v>13</v>
      </c>
      <c r="E9" s="26">
        <v>2</v>
      </c>
      <c r="F9" t="s">
        <v>12</v>
      </c>
      <c r="G9" t="s">
        <v>33</v>
      </c>
      <c r="H9" t="s">
        <v>29</v>
      </c>
      <c r="I9" s="1">
        <v>39</v>
      </c>
      <c r="J9" s="1">
        <v>42</v>
      </c>
      <c r="K9" s="1">
        <v>45</v>
      </c>
      <c r="L9" s="1">
        <v>1</v>
      </c>
    </row>
    <row r="10" spans="4:13" x14ac:dyDescent="0.25">
      <c r="D10" t="s">
        <v>42</v>
      </c>
      <c r="E10" s="26">
        <v>3</v>
      </c>
      <c r="F10" t="s">
        <v>14</v>
      </c>
      <c r="G10" t="s">
        <v>43</v>
      </c>
      <c r="H10" t="s">
        <v>35</v>
      </c>
      <c r="I10" s="1">
        <v>42</v>
      </c>
      <c r="J10" s="1">
        <v>46</v>
      </c>
      <c r="K10" s="1">
        <v>50</v>
      </c>
      <c r="L10" s="1">
        <v>10</v>
      </c>
    </row>
    <row r="11" spans="4:13" x14ac:dyDescent="0.25">
      <c r="D11" t="s">
        <v>40</v>
      </c>
      <c r="E11" s="26">
        <v>4</v>
      </c>
      <c r="F11" t="s">
        <v>15</v>
      </c>
      <c r="G11" t="s">
        <v>41</v>
      </c>
      <c r="H11" t="s">
        <v>35</v>
      </c>
      <c r="I11" s="1">
        <v>42</v>
      </c>
      <c r="J11" s="1">
        <v>46</v>
      </c>
      <c r="K11" s="1">
        <v>50</v>
      </c>
      <c r="L11" s="1">
        <v>10</v>
      </c>
    </row>
    <row r="12" spans="4:13" x14ac:dyDescent="0.25">
      <c r="D12" t="s">
        <v>18</v>
      </c>
      <c r="E12" s="26">
        <v>5</v>
      </c>
      <c r="F12" t="s">
        <v>16</v>
      </c>
      <c r="G12" t="s">
        <v>32</v>
      </c>
      <c r="H12" t="s">
        <v>28</v>
      </c>
      <c r="I12" s="1">
        <v>39</v>
      </c>
      <c r="J12" s="1">
        <v>42</v>
      </c>
      <c r="K12" s="1">
        <v>45</v>
      </c>
      <c r="L12" s="1">
        <v>50</v>
      </c>
    </row>
    <row r="13" spans="4:13" ht="30" x14ac:dyDescent="0.25">
      <c r="D13" s="2" t="s">
        <v>50</v>
      </c>
      <c r="E13" s="26">
        <v>6</v>
      </c>
      <c r="F13" t="s">
        <v>14</v>
      </c>
      <c r="G13" t="s">
        <v>32</v>
      </c>
      <c r="H13" t="s">
        <v>38</v>
      </c>
      <c r="I13" s="1">
        <v>42</v>
      </c>
      <c r="J13" s="1">
        <v>45</v>
      </c>
      <c r="K13" s="1">
        <v>45</v>
      </c>
      <c r="L13" s="1">
        <v>52</v>
      </c>
    </row>
    <row r="14" spans="4:13" ht="30" x14ac:dyDescent="0.25">
      <c r="D14" s="2" t="s">
        <v>51</v>
      </c>
      <c r="E14" s="26">
        <v>7</v>
      </c>
      <c r="F14" t="s">
        <v>14</v>
      </c>
      <c r="G14" t="s">
        <v>32</v>
      </c>
      <c r="H14" t="s">
        <v>38</v>
      </c>
      <c r="I14" s="1">
        <v>42</v>
      </c>
      <c r="J14" s="1">
        <v>45</v>
      </c>
      <c r="K14" s="1">
        <v>45</v>
      </c>
      <c r="L14" s="1">
        <v>52</v>
      </c>
    </row>
    <row r="15" spans="4:13" x14ac:dyDescent="0.25">
      <c r="D15" t="s">
        <v>21</v>
      </c>
      <c r="E15" s="26">
        <v>8</v>
      </c>
      <c r="F15" t="s">
        <v>14</v>
      </c>
      <c r="G15" t="s">
        <v>34</v>
      </c>
      <c r="H15" t="s">
        <v>29</v>
      </c>
      <c r="I15" s="1">
        <v>39</v>
      </c>
      <c r="J15" s="1">
        <v>43</v>
      </c>
      <c r="K15" s="1">
        <v>45</v>
      </c>
      <c r="L15" s="1">
        <v>4</v>
      </c>
    </row>
    <row r="16" spans="4:13" x14ac:dyDescent="0.25">
      <c r="D16" s="2" t="s">
        <v>39</v>
      </c>
      <c r="E16" s="26">
        <v>9</v>
      </c>
      <c r="F16" t="s">
        <v>14</v>
      </c>
      <c r="G16" t="s">
        <v>31</v>
      </c>
      <c r="H16" t="s">
        <v>35</v>
      </c>
      <c r="I16" s="1">
        <v>42</v>
      </c>
      <c r="J16" s="1">
        <v>46</v>
      </c>
      <c r="K16" s="1">
        <v>50</v>
      </c>
      <c r="L16" s="1">
        <v>10</v>
      </c>
    </row>
    <row r="19" spans="4:11" ht="45" x14ac:dyDescent="0.25">
      <c r="D19" s="31" t="s">
        <v>53</v>
      </c>
      <c r="E19" s="31"/>
      <c r="F19" s="31" t="s">
        <v>52</v>
      </c>
      <c r="G19" s="31" t="s">
        <v>0</v>
      </c>
      <c r="H19" s="31" t="s">
        <v>3</v>
      </c>
      <c r="I19" s="31" t="s">
        <v>2</v>
      </c>
      <c r="J19" s="31" t="s">
        <v>4</v>
      </c>
      <c r="K19" s="31" t="s">
        <v>5</v>
      </c>
    </row>
    <row r="20" spans="4:11" x14ac:dyDescent="0.25">
      <c r="D20" s="5" t="s">
        <v>6</v>
      </c>
      <c r="E20" s="5"/>
      <c r="F20" s="26">
        <v>1</v>
      </c>
      <c r="G20" s="5" t="s">
        <v>7</v>
      </c>
      <c r="H20" s="26" t="s">
        <v>37</v>
      </c>
      <c r="I20" s="5" t="s">
        <v>8</v>
      </c>
      <c r="J20" s="27">
        <v>3500</v>
      </c>
      <c r="K20" s="5" t="s">
        <v>9</v>
      </c>
    </row>
    <row r="21" spans="4:11" x14ac:dyDescent="0.25">
      <c r="D21" s="5" t="s">
        <v>13</v>
      </c>
      <c r="E21" s="5"/>
      <c r="F21" s="26">
        <v>2</v>
      </c>
      <c r="G21" s="5" t="s">
        <v>10</v>
      </c>
      <c r="H21" s="26">
        <v>80</v>
      </c>
      <c r="I21" s="5" t="s">
        <v>11</v>
      </c>
      <c r="J21" s="27">
        <v>480</v>
      </c>
      <c r="K21" s="5" t="s">
        <v>12</v>
      </c>
    </row>
    <row r="22" spans="4:11" x14ac:dyDescent="0.25">
      <c r="D22" s="5" t="s">
        <v>42</v>
      </c>
      <c r="E22" s="5"/>
      <c r="F22" s="26">
        <v>3</v>
      </c>
      <c r="G22" s="5" t="s">
        <v>7</v>
      </c>
      <c r="H22" s="26">
        <v>200</v>
      </c>
      <c r="I22" s="5" t="s">
        <v>45</v>
      </c>
      <c r="J22" s="28">
        <v>200</v>
      </c>
      <c r="K22" s="5" t="s">
        <v>14</v>
      </c>
    </row>
    <row r="23" spans="4:11" x14ac:dyDescent="0.25">
      <c r="D23" s="5" t="s">
        <v>40</v>
      </c>
      <c r="E23" s="5"/>
      <c r="F23" s="26">
        <v>4</v>
      </c>
      <c r="G23" s="5" t="s">
        <v>7</v>
      </c>
      <c r="H23" s="26">
        <v>300</v>
      </c>
      <c r="I23" s="5" t="s">
        <v>15</v>
      </c>
      <c r="J23" s="28">
        <v>3100</v>
      </c>
      <c r="K23" s="5" t="s">
        <v>15</v>
      </c>
    </row>
    <row r="24" spans="4:11" x14ac:dyDescent="0.25">
      <c r="D24" s="5" t="s">
        <v>18</v>
      </c>
      <c r="E24" s="5"/>
      <c r="F24" s="26">
        <v>5</v>
      </c>
      <c r="G24" s="32" t="s">
        <v>7</v>
      </c>
      <c r="H24" s="26">
        <v>125</v>
      </c>
      <c r="I24" s="5" t="s">
        <v>17</v>
      </c>
      <c r="J24" s="29">
        <v>280</v>
      </c>
      <c r="K24" s="5" t="s">
        <v>16</v>
      </c>
    </row>
    <row r="25" spans="4:11" x14ac:dyDescent="0.25">
      <c r="D25" s="5" t="s">
        <v>50</v>
      </c>
      <c r="E25" s="5"/>
      <c r="F25" s="26">
        <v>6</v>
      </c>
      <c r="G25" s="5" t="s">
        <v>19</v>
      </c>
      <c r="H25" s="26">
        <v>85</v>
      </c>
      <c r="I25" s="5" t="s">
        <v>20</v>
      </c>
      <c r="J25" s="28">
        <v>120</v>
      </c>
      <c r="K25" s="5" t="s">
        <v>14</v>
      </c>
    </row>
    <row r="26" spans="4:11" x14ac:dyDescent="0.25">
      <c r="D26" s="5" t="s">
        <v>51</v>
      </c>
      <c r="E26" s="5"/>
      <c r="F26" s="26">
        <v>7</v>
      </c>
      <c r="G26" s="5" t="s">
        <v>19</v>
      </c>
      <c r="H26" s="26">
        <v>85</v>
      </c>
      <c r="I26" s="5" t="s">
        <v>20</v>
      </c>
      <c r="J26" s="28">
        <v>120</v>
      </c>
      <c r="K26" s="5" t="s">
        <v>14</v>
      </c>
    </row>
    <row r="27" spans="4:11" x14ac:dyDescent="0.25">
      <c r="D27" s="5" t="s">
        <v>21</v>
      </c>
      <c r="E27" s="5"/>
      <c r="F27" s="26">
        <v>8</v>
      </c>
      <c r="G27" s="5" t="s">
        <v>7</v>
      </c>
      <c r="H27" s="26">
        <v>80</v>
      </c>
      <c r="I27" s="5" t="s">
        <v>22</v>
      </c>
      <c r="J27" s="28">
        <v>80</v>
      </c>
      <c r="K27" s="5" t="s">
        <v>14</v>
      </c>
    </row>
    <row r="28" spans="4:11" x14ac:dyDescent="0.25">
      <c r="D28" s="5" t="s">
        <v>39</v>
      </c>
      <c r="E28" s="5"/>
      <c r="F28" s="26">
        <v>9</v>
      </c>
      <c r="G28" s="5" t="s">
        <v>19</v>
      </c>
      <c r="H28" s="26">
        <v>120</v>
      </c>
      <c r="I28" s="5" t="s">
        <v>44</v>
      </c>
      <c r="J28" s="28">
        <v>120</v>
      </c>
      <c r="K28" s="5" t="s">
        <v>14</v>
      </c>
    </row>
    <row r="29" spans="4:11" ht="15.75" thickBot="1" x14ac:dyDescent="0.3"/>
    <row r="30" spans="4:11" x14ac:dyDescent="0.25">
      <c r="D30" s="122" t="s">
        <v>55</v>
      </c>
      <c r="E30" s="124" t="s">
        <v>30</v>
      </c>
      <c r="F30" s="122" t="s">
        <v>56</v>
      </c>
      <c r="G30" s="122" t="s">
        <v>57</v>
      </c>
      <c r="H30" s="34" t="s">
        <v>26</v>
      </c>
      <c r="I30" s="34" t="s">
        <v>36</v>
      </c>
      <c r="J30" s="33" t="s">
        <v>27</v>
      </c>
    </row>
    <row r="31" spans="4:11" ht="30.75" thickBot="1" x14ac:dyDescent="0.3">
      <c r="D31" s="123"/>
      <c r="E31" s="125"/>
      <c r="F31" s="123"/>
      <c r="G31" s="123"/>
      <c r="H31" s="35" t="s">
        <v>58</v>
      </c>
      <c r="I31" s="35" t="s">
        <v>58</v>
      </c>
      <c r="J31" s="36" t="s">
        <v>58</v>
      </c>
    </row>
    <row r="32" spans="4:11" ht="16.5" thickTop="1" thickBot="1" x14ac:dyDescent="0.3">
      <c r="D32" s="37">
        <v>1</v>
      </c>
      <c r="E32" s="38" t="s">
        <v>34</v>
      </c>
      <c r="F32" s="39">
        <v>39</v>
      </c>
      <c r="G32" s="39">
        <v>42</v>
      </c>
      <c r="H32" s="39">
        <v>45</v>
      </c>
      <c r="I32" s="39">
        <v>50</v>
      </c>
      <c r="J32" s="39">
        <v>10</v>
      </c>
    </row>
    <row r="33" spans="4:10" ht="15.75" thickBot="1" x14ac:dyDescent="0.3">
      <c r="D33" s="40">
        <v>2</v>
      </c>
      <c r="E33" s="41" t="s">
        <v>33</v>
      </c>
      <c r="F33" s="42">
        <v>35</v>
      </c>
      <c r="G33" s="42">
        <v>39</v>
      </c>
      <c r="H33" s="42">
        <v>42</v>
      </c>
      <c r="I33" s="42">
        <v>45</v>
      </c>
      <c r="J33" s="42">
        <v>1</v>
      </c>
    </row>
    <row r="34" spans="4:10" ht="15.75" thickBot="1" x14ac:dyDescent="0.3">
      <c r="D34" s="40">
        <v>3</v>
      </c>
      <c r="E34" s="38" t="s">
        <v>43</v>
      </c>
      <c r="F34" s="39">
        <v>39</v>
      </c>
      <c r="G34" s="39">
        <v>42</v>
      </c>
      <c r="H34" s="39">
        <v>46</v>
      </c>
      <c r="I34" s="39">
        <v>50</v>
      </c>
      <c r="J34" s="39">
        <v>10</v>
      </c>
    </row>
    <row r="35" spans="4:10" ht="15.75" thickBot="1" x14ac:dyDescent="0.3">
      <c r="D35" s="40">
        <v>4</v>
      </c>
      <c r="E35" s="41" t="s">
        <v>41</v>
      </c>
      <c r="F35" s="42">
        <v>39</v>
      </c>
      <c r="G35" s="42">
        <v>42</v>
      </c>
      <c r="H35" s="42">
        <v>46</v>
      </c>
      <c r="I35" s="42">
        <v>50</v>
      </c>
      <c r="J35" s="42">
        <v>10</v>
      </c>
    </row>
    <row r="36" spans="4:10" ht="15.75" thickBot="1" x14ac:dyDescent="0.3">
      <c r="D36" s="40">
        <v>5</v>
      </c>
      <c r="E36" s="38" t="s">
        <v>32</v>
      </c>
      <c r="F36" s="39">
        <v>34</v>
      </c>
      <c r="G36" s="39">
        <v>39</v>
      </c>
      <c r="H36" s="39">
        <v>42</v>
      </c>
      <c r="I36" s="39">
        <v>45</v>
      </c>
      <c r="J36" s="39">
        <v>50</v>
      </c>
    </row>
    <row r="37" spans="4:10" ht="15.75" thickBot="1" x14ac:dyDescent="0.3">
      <c r="D37" s="40">
        <v>6</v>
      </c>
      <c r="E37" s="41" t="s">
        <v>32</v>
      </c>
      <c r="F37" s="42">
        <v>39</v>
      </c>
      <c r="G37" s="42">
        <v>42</v>
      </c>
      <c r="H37" s="42">
        <v>45</v>
      </c>
      <c r="I37" s="42">
        <v>45</v>
      </c>
      <c r="J37" s="42">
        <v>52</v>
      </c>
    </row>
    <row r="38" spans="4:10" ht="15.75" thickBot="1" x14ac:dyDescent="0.3">
      <c r="D38" s="40">
        <v>7</v>
      </c>
      <c r="E38" s="38" t="s">
        <v>32</v>
      </c>
      <c r="F38" s="39">
        <v>39</v>
      </c>
      <c r="G38" s="39">
        <v>42</v>
      </c>
      <c r="H38" s="39">
        <v>45</v>
      </c>
      <c r="I38" s="39">
        <v>45</v>
      </c>
      <c r="J38" s="39">
        <v>52</v>
      </c>
    </row>
    <row r="39" spans="4:10" ht="15.75" thickBot="1" x14ac:dyDescent="0.3">
      <c r="D39" s="40">
        <v>8</v>
      </c>
      <c r="E39" s="41" t="s">
        <v>34</v>
      </c>
      <c r="F39" s="42">
        <v>35</v>
      </c>
      <c r="G39" s="42">
        <v>39</v>
      </c>
      <c r="H39" s="42">
        <v>43</v>
      </c>
      <c r="I39" s="42">
        <v>45</v>
      </c>
      <c r="J39" s="42">
        <v>4</v>
      </c>
    </row>
    <row r="40" spans="4:10" ht="15.75" thickBot="1" x14ac:dyDescent="0.3">
      <c r="D40" s="43">
        <v>9</v>
      </c>
      <c r="E40" s="38" t="s">
        <v>31</v>
      </c>
      <c r="F40" s="39">
        <v>39</v>
      </c>
      <c r="G40" s="39">
        <v>42</v>
      </c>
      <c r="H40" s="39">
        <v>46</v>
      </c>
      <c r="I40" s="39">
        <v>50</v>
      </c>
      <c r="J40" s="39">
        <v>10</v>
      </c>
    </row>
  </sheetData>
  <mergeCells count="4">
    <mergeCell ref="D30:D31"/>
    <mergeCell ref="E30:E31"/>
    <mergeCell ref="F30:F31"/>
    <mergeCell ref="G30:G31"/>
  </mergeCells>
  <pageMargins left="0.24" right="0.25" top="0.74803149606299202" bottom="0.74803149606299202" header="0.31496062992126" footer="0.31496062992126"/>
  <pageSetup paperSize="9" orientation="landscape" blackAndWhite="1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workbookViewId="0">
      <pane ySplit="3" topLeftCell="A10" activePane="bottomLeft" state="frozen"/>
      <selection pane="bottomLeft" activeCell="M13" sqref="M13"/>
    </sheetView>
  </sheetViews>
  <sheetFormatPr defaultColWidth="11.42578125" defaultRowHeight="15" x14ac:dyDescent="0.25"/>
  <cols>
    <col min="1" max="1" width="12.5703125" hidden="1" customWidth="1"/>
    <col min="2" max="9" width="11.140625" customWidth="1"/>
    <col min="10" max="11" width="13" customWidth="1"/>
  </cols>
  <sheetData>
    <row r="1" spans="2:11" ht="15.75" thickBot="1" x14ac:dyDescent="0.3">
      <c r="B1" s="129" t="s">
        <v>68</v>
      </c>
      <c r="C1" s="130"/>
      <c r="D1" s="130"/>
      <c r="E1" s="130"/>
      <c r="F1" s="130"/>
      <c r="G1" s="130"/>
      <c r="H1" s="130"/>
      <c r="I1" s="130"/>
      <c r="J1" s="130"/>
      <c r="K1" s="130"/>
    </row>
    <row r="3" spans="2:11" s="46" customFormat="1" ht="60" x14ac:dyDescent="0.25">
      <c r="B3" s="48" t="s">
        <v>55</v>
      </c>
      <c r="C3" s="48" t="s">
        <v>59</v>
      </c>
      <c r="D3" s="50" t="s">
        <v>60</v>
      </c>
      <c r="E3" s="49" t="s">
        <v>61</v>
      </c>
      <c r="F3" s="49" t="s">
        <v>62</v>
      </c>
      <c r="G3" s="49" t="s">
        <v>79</v>
      </c>
      <c r="H3" s="49" t="s">
        <v>80</v>
      </c>
      <c r="I3" s="49" t="s">
        <v>81</v>
      </c>
      <c r="J3" s="132" t="s">
        <v>64</v>
      </c>
      <c r="K3" s="132"/>
    </row>
    <row r="4" spans="2:11" ht="34.5" customHeight="1" x14ac:dyDescent="0.25">
      <c r="B4" s="126">
        <v>1</v>
      </c>
      <c r="C4" s="51" t="s">
        <v>63</v>
      </c>
      <c r="D4" s="47"/>
      <c r="E4" s="127">
        <v>18</v>
      </c>
      <c r="F4" s="127">
        <v>3</v>
      </c>
      <c r="G4" s="51">
        <f>+'POTOSÍ I.D 1'!B17</f>
        <v>20</v>
      </c>
      <c r="H4" s="51">
        <f>+'POTOSÍ I.D 1'!C17</f>
        <v>6</v>
      </c>
      <c r="I4" s="51">
        <f>+'POTOSÍ I.D 1'!D17</f>
        <v>1.0500000000000003</v>
      </c>
      <c r="J4" s="131" t="s">
        <v>122</v>
      </c>
      <c r="K4" s="131"/>
    </row>
    <row r="5" spans="2:11" ht="33.75" customHeight="1" x14ac:dyDescent="0.25">
      <c r="B5" s="126"/>
      <c r="C5" s="47"/>
      <c r="D5" s="52" t="s">
        <v>63</v>
      </c>
      <c r="E5" s="127"/>
      <c r="F5" s="127"/>
      <c r="G5" s="52">
        <f>+'POTOSÍ I.D 1'!F17</f>
        <v>16</v>
      </c>
      <c r="H5" s="52">
        <f>+'POTOSÍ I.D 1'!G17</f>
        <v>5</v>
      </c>
      <c r="I5" s="52">
        <f>+'POTOSÍ I.D 1'!H17</f>
        <v>0.84000000000000008</v>
      </c>
      <c r="J5" s="131"/>
      <c r="K5" s="131"/>
    </row>
    <row r="6" spans="2:11" ht="27.75" customHeight="1" x14ac:dyDescent="0.25">
      <c r="B6" s="126">
        <v>2</v>
      </c>
      <c r="C6" s="47" t="s">
        <v>63</v>
      </c>
      <c r="D6" s="47"/>
      <c r="E6" s="127">
        <v>28</v>
      </c>
      <c r="F6" s="127">
        <v>3</v>
      </c>
      <c r="G6" s="47">
        <v>25.8</v>
      </c>
      <c r="H6" s="47">
        <v>6.9</v>
      </c>
      <c r="I6" s="47">
        <v>1.21</v>
      </c>
      <c r="J6" s="131" t="s">
        <v>126</v>
      </c>
      <c r="K6" s="131"/>
    </row>
    <row r="7" spans="2:11" ht="42" customHeight="1" x14ac:dyDescent="0.25">
      <c r="B7" s="126"/>
      <c r="C7" s="47"/>
      <c r="D7" s="47" t="s">
        <v>63</v>
      </c>
      <c r="E7" s="127"/>
      <c r="F7" s="127"/>
      <c r="G7" s="47">
        <v>22.7</v>
      </c>
      <c r="H7" s="47">
        <v>6.5</v>
      </c>
      <c r="I7" s="47">
        <v>1.07</v>
      </c>
      <c r="J7" s="131"/>
      <c r="K7" s="131"/>
    </row>
    <row r="8" spans="2:11" ht="47.25" customHeight="1" x14ac:dyDescent="0.25">
      <c r="B8" s="126">
        <v>3</v>
      </c>
      <c r="C8" s="66" t="s">
        <v>63</v>
      </c>
      <c r="D8" s="47"/>
      <c r="E8" s="127">
        <v>28</v>
      </c>
      <c r="F8" s="127">
        <v>3</v>
      </c>
      <c r="G8" s="66">
        <v>26.2</v>
      </c>
      <c r="H8" s="66">
        <v>6.8</v>
      </c>
      <c r="I8" s="66">
        <v>1.23</v>
      </c>
      <c r="J8" s="131" t="s">
        <v>125</v>
      </c>
      <c r="K8" s="131"/>
    </row>
    <row r="9" spans="2:11" ht="37.5" customHeight="1" x14ac:dyDescent="0.25">
      <c r="B9" s="126"/>
      <c r="C9" s="47"/>
      <c r="D9" s="52" t="s">
        <v>63</v>
      </c>
      <c r="E9" s="127"/>
      <c r="F9" s="127"/>
      <c r="G9" s="52">
        <v>18.2</v>
      </c>
      <c r="H9" s="52">
        <v>6.5</v>
      </c>
      <c r="I9" s="52">
        <v>0.86</v>
      </c>
      <c r="J9" s="131"/>
      <c r="K9" s="131"/>
    </row>
    <row r="10" spans="2:11" ht="42.75" customHeight="1" x14ac:dyDescent="0.25">
      <c r="B10" s="126">
        <v>4</v>
      </c>
      <c r="C10" s="66" t="s">
        <v>63</v>
      </c>
      <c r="D10" s="47"/>
      <c r="E10" s="127">
        <v>30</v>
      </c>
      <c r="F10" s="127">
        <v>3</v>
      </c>
      <c r="G10" s="66">
        <v>27.3</v>
      </c>
      <c r="H10" s="66">
        <v>7.5</v>
      </c>
      <c r="I10" s="66">
        <v>1.29</v>
      </c>
      <c r="J10" s="133" t="s">
        <v>124</v>
      </c>
      <c r="K10" s="134"/>
    </row>
    <row r="11" spans="2:11" ht="45.75" customHeight="1" x14ac:dyDescent="0.25">
      <c r="B11" s="126"/>
      <c r="C11" s="47"/>
      <c r="D11" s="52" t="s">
        <v>63</v>
      </c>
      <c r="E11" s="127"/>
      <c r="F11" s="127"/>
      <c r="G11" s="52">
        <v>23</v>
      </c>
      <c r="H11" s="52">
        <v>6.6</v>
      </c>
      <c r="I11" s="52">
        <v>1.08</v>
      </c>
      <c r="J11" s="135"/>
      <c r="K11" s="136"/>
    </row>
    <row r="12" spans="2:11" ht="42.75" customHeight="1" x14ac:dyDescent="0.25">
      <c r="B12" s="126">
        <v>5</v>
      </c>
      <c r="C12" s="66" t="s">
        <v>63</v>
      </c>
      <c r="D12" s="121"/>
      <c r="E12" s="127">
        <v>28</v>
      </c>
      <c r="F12" s="127">
        <v>3</v>
      </c>
      <c r="G12" s="66">
        <v>30.2</v>
      </c>
      <c r="H12" s="66">
        <v>8.3000000000000007</v>
      </c>
      <c r="I12" s="66">
        <v>1.42</v>
      </c>
      <c r="J12" s="133" t="s">
        <v>123</v>
      </c>
      <c r="K12" s="134"/>
    </row>
    <row r="13" spans="2:11" ht="45.75" customHeight="1" x14ac:dyDescent="0.25">
      <c r="B13" s="126"/>
      <c r="C13" s="121"/>
      <c r="D13" s="52" t="s">
        <v>63</v>
      </c>
      <c r="E13" s="127"/>
      <c r="F13" s="127"/>
      <c r="G13" s="52">
        <v>23.1</v>
      </c>
      <c r="H13" s="52">
        <v>7.2</v>
      </c>
      <c r="I13" s="52">
        <v>1.0900000000000001</v>
      </c>
      <c r="J13" s="135"/>
      <c r="K13" s="136"/>
    </row>
    <row r="14" spans="2:11" ht="42.75" customHeight="1" x14ac:dyDescent="0.25">
      <c r="B14" s="126">
        <v>6</v>
      </c>
      <c r="C14" s="66" t="s">
        <v>63</v>
      </c>
      <c r="D14" s="121"/>
      <c r="E14" s="127">
        <v>25</v>
      </c>
      <c r="F14" s="127">
        <v>3</v>
      </c>
      <c r="G14" s="66">
        <v>30</v>
      </c>
      <c r="H14" s="66">
        <v>9</v>
      </c>
      <c r="I14" s="66">
        <v>1.42</v>
      </c>
      <c r="J14" s="133" t="s">
        <v>123</v>
      </c>
      <c r="K14" s="134"/>
    </row>
    <row r="15" spans="2:11" ht="45.75" customHeight="1" x14ac:dyDescent="0.25">
      <c r="B15" s="126"/>
      <c r="C15" s="121"/>
      <c r="D15" s="52" t="s">
        <v>63</v>
      </c>
      <c r="E15" s="127"/>
      <c r="F15" s="127"/>
      <c r="G15" s="52">
        <v>25</v>
      </c>
      <c r="H15" s="52">
        <v>7</v>
      </c>
      <c r="I15" s="52">
        <v>1.18</v>
      </c>
      <c r="J15" s="135"/>
      <c r="K15" s="136"/>
    </row>
    <row r="16" spans="2:11" ht="42.75" customHeight="1" x14ac:dyDescent="0.25">
      <c r="B16" s="126">
        <v>7</v>
      </c>
      <c r="C16" s="66" t="s">
        <v>63</v>
      </c>
      <c r="D16" s="121"/>
      <c r="E16" s="127">
        <v>28</v>
      </c>
      <c r="F16" s="127">
        <v>3</v>
      </c>
      <c r="G16" s="66">
        <v>24.3</v>
      </c>
      <c r="H16" s="66">
        <v>7</v>
      </c>
      <c r="I16" s="66">
        <v>1.1499999999999999</v>
      </c>
      <c r="J16" s="133" t="s">
        <v>121</v>
      </c>
      <c r="K16" s="134"/>
    </row>
    <row r="17" spans="2:11" ht="45.75" customHeight="1" x14ac:dyDescent="0.25">
      <c r="B17" s="126"/>
      <c r="C17" s="121"/>
      <c r="D17" s="52" t="s">
        <v>63</v>
      </c>
      <c r="E17" s="127"/>
      <c r="F17" s="127"/>
      <c r="G17" s="52">
        <v>20.5</v>
      </c>
      <c r="H17" s="52">
        <v>6</v>
      </c>
      <c r="I17" s="52">
        <v>0.97</v>
      </c>
      <c r="J17" s="135"/>
      <c r="K17" s="136"/>
    </row>
    <row r="18" spans="2:11" ht="42.75" customHeight="1" x14ac:dyDescent="0.25">
      <c r="B18" s="126">
        <v>8</v>
      </c>
      <c r="C18" s="66" t="s">
        <v>63</v>
      </c>
      <c r="D18" s="121"/>
      <c r="E18" s="127">
        <v>19</v>
      </c>
      <c r="F18" s="127">
        <v>3</v>
      </c>
      <c r="G18" s="66">
        <v>25</v>
      </c>
      <c r="H18" s="66">
        <v>7</v>
      </c>
      <c r="I18" s="66">
        <v>1.18</v>
      </c>
      <c r="J18" s="128" t="s">
        <v>122</v>
      </c>
      <c r="K18" s="137"/>
    </row>
    <row r="19" spans="2:11" ht="45.75" customHeight="1" x14ac:dyDescent="0.25">
      <c r="B19" s="126"/>
      <c r="C19" s="121"/>
      <c r="D19" s="52" t="s">
        <v>63</v>
      </c>
      <c r="E19" s="127"/>
      <c r="F19" s="127"/>
      <c r="G19" s="52">
        <v>22</v>
      </c>
      <c r="H19" s="52">
        <v>5</v>
      </c>
      <c r="I19" s="52">
        <v>1.05</v>
      </c>
      <c r="J19" s="138"/>
      <c r="K19" s="139"/>
    </row>
  </sheetData>
  <mergeCells count="34">
    <mergeCell ref="J12:K13"/>
    <mergeCell ref="J14:K15"/>
    <mergeCell ref="J16:K17"/>
    <mergeCell ref="J18:K19"/>
    <mergeCell ref="J3:K3"/>
    <mergeCell ref="B4:B5"/>
    <mergeCell ref="E4:E5"/>
    <mergeCell ref="F4:F5"/>
    <mergeCell ref="J4:K5"/>
    <mergeCell ref="F10:F11"/>
    <mergeCell ref="J6:K7"/>
    <mergeCell ref="B8:B9"/>
    <mergeCell ref="E8:E9"/>
    <mergeCell ref="F8:F9"/>
    <mergeCell ref="J8:K9"/>
    <mergeCell ref="B6:B7"/>
    <mergeCell ref="E6:E7"/>
    <mergeCell ref="F6:F7"/>
    <mergeCell ref="J10:K11"/>
    <mergeCell ref="B18:B19"/>
    <mergeCell ref="E18:E19"/>
    <mergeCell ref="F18:F19"/>
    <mergeCell ref="B1:K1"/>
    <mergeCell ref="B16:B17"/>
    <mergeCell ref="E16:E17"/>
    <mergeCell ref="F16:F17"/>
    <mergeCell ref="B14:B15"/>
    <mergeCell ref="E14:E15"/>
    <mergeCell ref="F14:F15"/>
    <mergeCell ref="B12:B13"/>
    <mergeCell ref="E12:E13"/>
    <mergeCell ref="F12:F13"/>
    <mergeCell ref="B10:B11"/>
    <mergeCell ref="E10:E1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2"/>
  <sheetViews>
    <sheetView topLeftCell="C1" workbookViewId="0">
      <selection activeCell="R4" sqref="R4"/>
    </sheetView>
  </sheetViews>
  <sheetFormatPr defaultColWidth="11.42578125" defaultRowHeight="15" x14ac:dyDescent="0.25"/>
  <cols>
    <col min="1" max="2" width="11.42578125" hidden="1" customWidth="1"/>
    <col min="3" max="3" width="8.28515625" style="1" customWidth="1"/>
    <col min="4" max="4" width="16.140625" style="1" customWidth="1"/>
    <col min="5" max="5" width="12.140625" style="1" customWidth="1"/>
    <col min="6" max="6" width="0.140625" style="1" customWidth="1"/>
    <col min="7" max="8" width="11.42578125" style="1" hidden="1" customWidth="1"/>
    <col min="9" max="9" width="3.42578125" style="1" customWidth="1"/>
    <col min="10" max="10" width="8.28515625" style="1" customWidth="1"/>
    <col min="11" max="12" width="11.85546875" style="1" customWidth="1"/>
    <col min="13" max="13" width="2" style="1" customWidth="1"/>
    <col min="14" max="14" width="10.28515625" style="1" customWidth="1"/>
    <col min="15" max="16" width="16.42578125" style="1" customWidth="1"/>
    <col min="17" max="17" width="1.42578125" customWidth="1"/>
  </cols>
  <sheetData>
    <row r="3" spans="3:16" ht="18.75" x14ac:dyDescent="0.3">
      <c r="D3" s="140" t="s">
        <v>79</v>
      </c>
      <c r="K3" s="140" t="s">
        <v>80</v>
      </c>
      <c r="O3" s="140" t="s">
        <v>81</v>
      </c>
    </row>
    <row r="4" spans="3:16" x14ac:dyDescent="0.25">
      <c r="C4" s="111" t="s">
        <v>55</v>
      </c>
      <c r="D4" s="111" t="s">
        <v>119</v>
      </c>
      <c r="E4" s="111" t="s">
        <v>120</v>
      </c>
      <c r="F4" s="111"/>
      <c r="G4" s="111"/>
      <c r="H4" s="111"/>
      <c r="J4" s="111" t="s">
        <v>55</v>
      </c>
      <c r="K4" s="111" t="s">
        <v>75</v>
      </c>
      <c r="L4" s="111" t="s">
        <v>76</v>
      </c>
      <c r="N4" s="111" t="s">
        <v>55</v>
      </c>
      <c r="O4" s="111" t="s">
        <v>75</v>
      </c>
      <c r="P4" s="111" t="s">
        <v>76</v>
      </c>
    </row>
    <row r="5" spans="3:16" x14ac:dyDescent="0.25">
      <c r="C5" s="111">
        <v>1</v>
      </c>
      <c r="D5" s="111">
        <v>20</v>
      </c>
      <c r="E5" s="111">
        <v>16</v>
      </c>
      <c r="F5" s="111"/>
      <c r="G5" s="111"/>
      <c r="H5" s="111"/>
      <c r="J5" s="111">
        <v>1</v>
      </c>
      <c r="K5" s="111">
        <v>8</v>
      </c>
      <c r="L5" s="111">
        <v>6</v>
      </c>
      <c r="N5" s="111">
        <v>1</v>
      </c>
      <c r="O5" s="111">
        <v>1.3</v>
      </c>
      <c r="P5" s="111">
        <v>1</v>
      </c>
    </row>
    <row r="6" spans="3:16" x14ac:dyDescent="0.25">
      <c r="C6" s="111">
        <v>2</v>
      </c>
      <c r="D6" s="111">
        <v>25.8</v>
      </c>
      <c r="E6" s="111">
        <v>22.7</v>
      </c>
      <c r="F6" s="111"/>
      <c r="G6" s="111"/>
      <c r="H6" s="111"/>
      <c r="J6" s="111">
        <v>2</v>
      </c>
      <c r="K6" s="111">
        <v>6.9</v>
      </c>
      <c r="L6" s="111">
        <v>6.5</v>
      </c>
      <c r="N6" s="111">
        <v>2</v>
      </c>
      <c r="O6" s="111">
        <v>1.21</v>
      </c>
      <c r="P6" s="111">
        <v>1.07</v>
      </c>
    </row>
    <row r="7" spans="3:16" x14ac:dyDescent="0.25">
      <c r="C7" s="111">
        <v>3</v>
      </c>
      <c r="D7" s="111">
        <v>26.2</v>
      </c>
      <c r="E7" s="111">
        <v>18.2</v>
      </c>
      <c r="F7" s="111"/>
      <c r="G7" s="111"/>
      <c r="H7" s="111"/>
      <c r="J7" s="111">
        <v>3</v>
      </c>
      <c r="K7" s="111">
        <v>6.8</v>
      </c>
      <c r="L7" s="111">
        <v>5.5</v>
      </c>
      <c r="N7" s="111">
        <v>3</v>
      </c>
      <c r="O7" s="111">
        <v>1.23</v>
      </c>
      <c r="P7" s="111">
        <v>0.86</v>
      </c>
    </row>
    <row r="8" spans="3:16" x14ac:dyDescent="0.25">
      <c r="C8" s="111">
        <v>4</v>
      </c>
      <c r="D8" s="111">
        <v>27.3</v>
      </c>
      <c r="E8" s="111">
        <v>23</v>
      </c>
      <c r="F8" s="111"/>
      <c r="G8" s="111"/>
      <c r="H8" s="111"/>
      <c r="J8" s="111">
        <v>4</v>
      </c>
      <c r="K8" s="111">
        <v>7.5</v>
      </c>
      <c r="L8" s="111">
        <v>6.6</v>
      </c>
      <c r="N8" s="111">
        <v>4</v>
      </c>
      <c r="O8" s="111">
        <v>1.29</v>
      </c>
      <c r="P8" s="111">
        <v>1.08</v>
      </c>
    </row>
    <row r="9" spans="3:16" x14ac:dyDescent="0.25">
      <c r="C9" s="111">
        <v>5</v>
      </c>
      <c r="D9" s="111">
        <v>30.2</v>
      </c>
      <c r="E9" s="111">
        <v>23.1</v>
      </c>
      <c r="F9" s="111"/>
      <c r="G9" s="111"/>
      <c r="H9" s="111"/>
      <c r="J9" s="111">
        <v>5</v>
      </c>
      <c r="K9" s="111">
        <v>8.3000000000000007</v>
      </c>
      <c r="L9" s="111">
        <v>7.2</v>
      </c>
      <c r="N9" s="111">
        <v>5</v>
      </c>
      <c r="O9" s="111">
        <v>1.42</v>
      </c>
      <c r="P9" s="111">
        <v>1.0900000000000001</v>
      </c>
    </row>
    <row r="10" spans="3:16" x14ac:dyDescent="0.25">
      <c r="C10" s="111">
        <v>6</v>
      </c>
      <c r="D10" s="111">
        <v>30</v>
      </c>
      <c r="E10" s="111">
        <v>25</v>
      </c>
      <c r="F10" s="111"/>
      <c r="G10" s="111"/>
      <c r="H10" s="111"/>
      <c r="J10" s="111">
        <v>6</v>
      </c>
      <c r="K10" s="111">
        <v>9</v>
      </c>
      <c r="L10" s="111">
        <v>7</v>
      </c>
      <c r="N10" s="111">
        <v>6</v>
      </c>
      <c r="O10" s="111">
        <v>1.42</v>
      </c>
      <c r="P10" s="111">
        <v>1.18</v>
      </c>
    </row>
    <row r="11" spans="3:16" x14ac:dyDescent="0.25">
      <c r="C11" s="111">
        <v>7</v>
      </c>
      <c r="D11" s="111">
        <v>24.3</v>
      </c>
      <c r="E11" s="111">
        <v>20.5</v>
      </c>
      <c r="F11" s="111"/>
      <c r="G11" s="111"/>
      <c r="H11" s="111"/>
      <c r="J11" s="111">
        <v>7</v>
      </c>
      <c r="K11" s="111">
        <v>7</v>
      </c>
      <c r="L11" s="111">
        <v>6</v>
      </c>
      <c r="N11" s="111">
        <v>7</v>
      </c>
      <c r="O11" s="111">
        <v>1.1499999999999999</v>
      </c>
      <c r="P11" s="111">
        <v>0.97</v>
      </c>
    </row>
    <row r="12" spans="3:16" x14ac:dyDescent="0.25">
      <c r="C12" s="111">
        <v>8</v>
      </c>
      <c r="D12" s="111">
        <v>25</v>
      </c>
      <c r="E12" s="111">
        <v>22</v>
      </c>
      <c r="F12" s="111"/>
      <c r="G12" s="111"/>
      <c r="H12" s="111"/>
      <c r="J12" s="111">
        <v>8</v>
      </c>
      <c r="K12" s="111">
        <v>7</v>
      </c>
      <c r="L12" s="111">
        <v>5</v>
      </c>
      <c r="N12" s="111">
        <v>8</v>
      </c>
      <c r="O12" s="111">
        <v>1.18</v>
      </c>
      <c r="P12" s="111">
        <v>1.05</v>
      </c>
    </row>
  </sheetData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workbookViewId="0">
      <selection activeCell="B19" sqref="B19:B21"/>
    </sheetView>
  </sheetViews>
  <sheetFormatPr defaultColWidth="11.42578125" defaultRowHeight="15" x14ac:dyDescent="0.25"/>
  <cols>
    <col min="1" max="1" width="2.28515625" customWidth="1"/>
    <col min="2" max="2" width="16.140625" customWidth="1"/>
    <col min="3" max="3" width="20.140625" customWidth="1"/>
    <col min="4" max="4" width="20.28515625" customWidth="1"/>
    <col min="5" max="5" width="3.42578125" customWidth="1"/>
    <col min="6" max="6" width="19.140625" customWidth="1"/>
    <col min="7" max="7" width="16.42578125" customWidth="1"/>
    <col min="8" max="8" width="23.7109375" customWidth="1"/>
  </cols>
  <sheetData>
    <row r="1" spans="2:8" ht="17.25" thickBot="1" x14ac:dyDescent="0.3">
      <c r="B1" s="99" t="s">
        <v>82</v>
      </c>
      <c r="C1" s="100"/>
      <c r="D1" s="101"/>
      <c r="E1" s="6"/>
      <c r="F1" s="93" t="s">
        <v>82</v>
      </c>
      <c r="G1" s="94"/>
      <c r="H1" s="95"/>
    </row>
    <row r="2" spans="2:8" ht="15.75" thickBot="1" x14ac:dyDescent="0.3">
      <c r="B2" s="102" t="s">
        <v>83</v>
      </c>
      <c r="C2" s="103"/>
      <c r="D2" s="104"/>
      <c r="E2" s="6"/>
      <c r="F2" s="95" t="s">
        <v>88</v>
      </c>
      <c r="G2" s="95"/>
      <c r="H2" s="95"/>
    </row>
    <row r="3" spans="2:8" ht="15.75" thickBot="1" x14ac:dyDescent="0.3">
      <c r="B3" s="105" t="s">
        <v>66</v>
      </c>
      <c r="C3" s="106"/>
      <c r="D3" s="107"/>
      <c r="E3" s="6"/>
      <c r="F3" s="96" t="s">
        <v>67</v>
      </c>
      <c r="G3" s="95"/>
      <c r="H3" s="95"/>
    </row>
    <row r="4" spans="2:8" ht="15.75" thickBot="1" x14ac:dyDescent="0.3">
      <c r="B4" s="105" t="s">
        <v>84</v>
      </c>
      <c r="C4" s="106"/>
      <c r="D4" s="107"/>
      <c r="E4" s="6"/>
      <c r="F4" s="96" t="s">
        <v>90</v>
      </c>
      <c r="G4" s="95"/>
      <c r="H4" s="95"/>
    </row>
    <row r="5" spans="2:8" ht="15.75" thickBot="1" x14ac:dyDescent="0.3">
      <c r="B5" s="105" t="s">
        <v>85</v>
      </c>
      <c r="C5" s="106"/>
      <c r="D5" s="107"/>
      <c r="E5" s="6"/>
      <c r="F5" s="96" t="s">
        <v>89</v>
      </c>
      <c r="G5" s="95"/>
      <c r="H5" s="95"/>
    </row>
    <row r="6" spans="2:8" ht="30.75" thickBot="1" x14ac:dyDescent="0.3">
      <c r="B6" s="118" t="s">
        <v>86</v>
      </c>
      <c r="C6" s="108" t="s">
        <v>87</v>
      </c>
      <c r="D6" s="109" t="s">
        <v>81</v>
      </c>
      <c r="E6" s="6"/>
      <c r="F6" s="98" t="s">
        <v>86</v>
      </c>
      <c r="G6" s="98" t="s">
        <v>91</v>
      </c>
      <c r="H6" s="97" t="s">
        <v>81</v>
      </c>
    </row>
    <row r="7" spans="2:8" x14ac:dyDescent="0.25">
      <c r="B7" s="141">
        <v>20</v>
      </c>
      <c r="C7" s="142">
        <v>6</v>
      </c>
      <c r="D7" s="142">
        <v>1.05</v>
      </c>
      <c r="E7" s="6"/>
      <c r="F7" s="97">
        <v>16</v>
      </c>
      <c r="G7" s="97">
        <v>5</v>
      </c>
      <c r="H7" s="97">
        <v>0.84</v>
      </c>
    </row>
    <row r="8" spans="2:8" x14ac:dyDescent="0.25">
      <c r="B8" s="141">
        <v>20</v>
      </c>
      <c r="C8" s="142">
        <v>6</v>
      </c>
      <c r="D8" s="142">
        <v>1.05</v>
      </c>
      <c r="E8" s="6"/>
      <c r="F8" s="97">
        <v>16</v>
      </c>
      <c r="G8" s="97">
        <v>5</v>
      </c>
      <c r="H8" s="97">
        <v>0.84</v>
      </c>
    </row>
    <row r="9" spans="2:8" x14ac:dyDescent="0.25">
      <c r="B9" s="141">
        <v>20</v>
      </c>
      <c r="C9" s="142">
        <v>6</v>
      </c>
      <c r="D9" s="142">
        <v>1.05</v>
      </c>
      <c r="E9" s="6"/>
      <c r="F9" s="97">
        <v>16</v>
      </c>
      <c r="G9" s="97">
        <v>5</v>
      </c>
      <c r="H9" s="97">
        <v>0.84</v>
      </c>
    </row>
    <row r="10" spans="2:8" x14ac:dyDescent="0.25">
      <c r="B10" s="141">
        <v>20</v>
      </c>
      <c r="C10" s="142">
        <v>6</v>
      </c>
      <c r="D10" s="142">
        <v>1.05</v>
      </c>
      <c r="E10" s="6"/>
      <c r="F10" s="97">
        <v>16</v>
      </c>
      <c r="G10" s="97">
        <v>5</v>
      </c>
      <c r="H10" s="97">
        <v>0.84</v>
      </c>
    </row>
    <row r="11" spans="2:8" x14ac:dyDescent="0.25">
      <c r="B11" s="141">
        <v>20</v>
      </c>
      <c r="C11" s="142">
        <v>6</v>
      </c>
      <c r="D11" s="142">
        <v>1.05</v>
      </c>
      <c r="E11" s="6"/>
      <c r="F11" s="97">
        <v>16</v>
      </c>
      <c r="G11" s="97">
        <v>5</v>
      </c>
      <c r="H11" s="97">
        <v>0.84</v>
      </c>
    </row>
    <row r="12" spans="2:8" x14ac:dyDescent="0.25">
      <c r="B12" s="141">
        <v>20</v>
      </c>
      <c r="C12" s="142">
        <v>6</v>
      </c>
      <c r="D12" s="142">
        <v>1.05</v>
      </c>
      <c r="E12" s="6"/>
      <c r="F12" s="97">
        <v>16</v>
      </c>
      <c r="G12" s="97">
        <v>5</v>
      </c>
      <c r="H12" s="97">
        <v>0.84</v>
      </c>
    </row>
    <row r="13" spans="2:8" x14ac:dyDescent="0.25">
      <c r="B13" s="141">
        <v>20</v>
      </c>
      <c r="C13" s="142">
        <v>6</v>
      </c>
      <c r="D13" s="142">
        <v>1.05</v>
      </c>
      <c r="E13" s="6"/>
      <c r="F13" s="97">
        <v>16</v>
      </c>
      <c r="G13" s="97">
        <v>5</v>
      </c>
      <c r="H13" s="97">
        <v>0.84</v>
      </c>
    </row>
    <row r="14" spans="2:8" x14ac:dyDescent="0.25">
      <c r="B14" s="141">
        <v>20</v>
      </c>
      <c r="C14" s="142">
        <v>6</v>
      </c>
      <c r="D14" s="142">
        <v>1.05</v>
      </c>
      <c r="E14" s="6"/>
      <c r="F14" s="97">
        <v>16</v>
      </c>
      <c r="G14" s="97">
        <v>5</v>
      </c>
      <c r="H14" s="97">
        <v>0.84</v>
      </c>
    </row>
    <row r="15" spans="2:8" x14ac:dyDescent="0.25">
      <c r="B15" s="141">
        <v>20</v>
      </c>
      <c r="C15" s="142">
        <v>6</v>
      </c>
      <c r="D15" s="142">
        <v>1.05</v>
      </c>
      <c r="E15" s="6"/>
      <c r="F15" s="97">
        <v>16</v>
      </c>
      <c r="G15" s="97">
        <v>5</v>
      </c>
      <c r="H15" s="97">
        <v>0.84</v>
      </c>
    </row>
    <row r="16" spans="2:8" x14ac:dyDescent="0.25">
      <c r="B16" s="141">
        <v>20</v>
      </c>
      <c r="C16" s="142">
        <v>6</v>
      </c>
      <c r="D16" s="142">
        <v>1.05</v>
      </c>
      <c r="E16" s="6"/>
      <c r="F16" s="97">
        <v>16</v>
      </c>
      <c r="G16" s="97">
        <v>5</v>
      </c>
      <c r="H16" s="97">
        <v>0.84</v>
      </c>
    </row>
    <row r="17" spans="2:8" s="44" customFormat="1" x14ac:dyDescent="0.25">
      <c r="B17" s="112">
        <f>+AVERAGE(B7:B16)</f>
        <v>20</v>
      </c>
      <c r="C17" s="112">
        <f t="shared" ref="C17" si="0">+AVERAGE(C7:C16)</f>
        <v>6</v>
      </c>
      <c r="D17" s="113">
        <f>+AVERAGE(D7:D16)</f>
        <v>1.0500000000000003</v>
      </c>
      <c r="E17" s="45"/>
      <c r="F17" s="114">
        <f>+AVERAGE(F7:F16)</f>
        <v>16</v>
      </c>
      <c r="G17" s="114">
        <f t="shared" ref="G17" si="1">+AVERAGE(G7:G16)</f>
        <v>5</v>
      </c>
      <c r="H17" s="115">
        <f>+AVERAGE(H7:H16)</f>
        <v>0.84000000000000008</v>
      </c>
    </row>
    <row r="18" spans="2:8" x14ac:dyDescent="0.25">
      <c r="B18" s="116"/>
      <c r="C18" s="116"/>
      <c r="D18" s="116"/>
      <c r="E18" s="116"/>
      <c r="F18" s="116"/>
      <c r="G18" s="116"/>
      <c r="H18" s="116"/>
    </row>
    <row r="19" spans="2:8" x14ac:dyDescent="0.25">
      <c r="B19" s="143">
        <f>+(B17-F17)/F17</f>
        <v>0.25</v>
      </c>
      <c r="D19" s="116"/>
      <c r="E19" s="116"/>
      <c r="F19" s="116"/>
      <c r="G19" s="116"/>
      <c r="H19" s="116"/>
    </row>
    <row r="20" spans="2:8" x14ac:dyDescent="0.25">
      <c r="B20" s="143">
        <f>+(C17-G17)/G17</f>
        <v>0.2</v>
      </c>
      <c r="D20" s="116"/>
      <c r="E20" s="116"/>
      <c r="F20" s="116"/>
      <c r="G20" s="116"/>
      <c r="H20" s="116"/>
    </row>
    <row r="21" spans="2:8" x14ac:dyDescent="0.25">
      <c r="B21" s="143">
        <f>+(D17-H17)/H17</f>
        <v>0.25000000000000022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6" sqref="E26"/>
    </sheetView>
  </sheetViews>
  <sheetFormatPr defaultColWidth="11.42578125" defaultRowHeight="15" x14ac:dyDescent="0.25"/>
  <cols>
    <col min="1" max="2" width="23.28515625" customWidth="1"/>
    <col min="3" max="3" width="15.5703125" customWidth="1"/>
    <col min="4" max="4" width="4.28515625" customWidth="1"/>
    <col min="5" max="5" width="21.7109375" customWidth="1"/>
    <col min="6" max="6" width="19" customWidth="1"/>
    <col min="7" max="7" width="16.28515625" customWidth="1"/>
  </cols>
  <sheetData>
    <row r="1" spans="1:7" ht="17.25" thickBot="1" x14ac:dyDescent="0.3">
      <c r="A1" s="8" t="s">
        <v>82</v>
      </c>
      <c r="B1" s="9"/>
      <c r="C1" s="10"/>
      <c r="D1" s="6"/>
      <c r="E1" s="20" t="s">
        <v>47</v>
      </c>
      <c r="F1" s="21"/>
      <c r="G1" s="22"/>
    </row>
    <row r="2" spans="1:7" ht="15.75" thickBot="1" x14ac:dyDescent="0.3">
      <c r="A2" s="11" t="s">
        <v>92</v>
      </c>
      <c r="B2" s="12"/>
      <c r="C2" s="13"/>
      <c r="D2" s="6"/>
      <c r="E2" s="22" t="s">
        <v>88</v>
      </c>
      <c r="F2" s="22"/>
      <c r="G2" s="22"/>
    </row>
    <row r="3" spans="1:7" ht="15.75" thickBot="1" x14ac:dyDescent="0.3">
      <c r="A3" s="14" t="s">
        <v>65</v>
      </c>
      <c r="B3" s="15"/>
      <c r="C3" s="16"/>
      <c r="D3" s="6"/>
      <c r="E3" s="23" t="s">
        <v>65</v>
      </c>
      <c r="F3" s="22"/>
      <c r="G3" s="22"/>
    </row>
    <row r="4" spans="1:7" ht="15.75" thickBot="1" x14ac:dyDescent="0.3">
      <c r="A4" s="14" t="s">
        <v>93</v>
      </c>
      <c r="B4" s="15"/>
      <c r="C4" s="16"/>
      <c r="D4" s="6"/>
      <c r="E4" s="23" t="s">
        <v>95</v>
      </c>
      <c r="F4" s="22"/>
      <c r="G4" s="22"/>
    </row>
    <row r="5" spans="1:7" ht="15.75" thickBot="1" x14ac:dyDescent="0.3">
      <c r="A5" s="14" t="s">
        <v>94</v>
      </c>
      <c r="B5" s="15"/>
      <c r="C5" s="16"/>
      <c r="D5" s="6"/>
      <c r="E5" s="23" t="s">
        <v>96</v>
      </c>
      <c r="F5" s="22"/>
      <c r="G5" s="22"/>
    </row>
    <row r="6" spans="1:7" ht="15.75" thickBot="1" x14ac:dyDescent="0.3">
      <c r="A6" s="17" t="s">
        <v>86</v>
      </c>
      <c r="B6" s="119" t="s">
        <v>80</v>
      </c>
      <c r="C6" s="19" t="s">
        <v>81</v>
      </c>
      <c r="D6" s="6"/>
      <c r="E6" s="25" t="s">
        <v>86</v>
      </c>
      <c r="F6" s="24" t="s">
        <v>80</v>
      </c>
      <c r="G6" s="25" t="s">
        <v>81</v>
      </c>
    </row>
    <row r="7" spans="1:7" x14ac:dyDescent="0.25">
      <c r="A7" s="144">
        <v>26</v>
      </c>
      <c r="B7" s="145">
        <v>7</v>
      </c>
      <c r="C7" s="145">
        <v>1.22</v>
      </c>
      <c r="D7" s="6"/>
      <c r="E7" s="149">
        <v>18</v>
      </c>
      <c r="F7" s="149">
        <v>6</v>
      </c>
      <c r="G7" s="149">
        <v>0.85</v>
      </c>
    </row>
    <row r="8" spans="1:7" x14ac:dyDescent="0.25">
      <c r="A8" s="144">
        <v>28</v>
      </c>
      <c r="B8" s="145">
        <v>8</v>
      </c>
      <c r="C8" s="145">
        <v>1.32</v>
      </c>
      <c r="D8" s="6"/>
      <c r="E8" s="149">
        <v>21</v>
      </c>
      <c r="F8" s="149">
        <v>6</v>
      </c>
      <c r="G8" s="149">
        <v>0.99</v>
      </c>
    </row>
    <row r="9" spans="1:7" x14ac:dyDescent="0.25">
      <c r="A9" s="144">
        <v>27</v>
      </c>
      <c r="B9" s="145">
        <v>7</v>
      </c>
      <c r="C9" s="145">
        <v>1.27</v>
      </c>
      <c r="D9" s="6"/>
      <c r="E9" s="149">
        <v>26</v>
      </c>
      <c r="F9" s="149">
        <v>7</v>
      </c>
      <c r="G9" s="149">
        <v>1.23</v>
      </c>
    </row>
    <row r="10" spans="1:7" x14ac:dyDescent="0.25">
      <c r="A10" s="144">
        <v>28</v>
      </c>
      <c r="B10" s="145">
        <v>8</v>
      </c>
      <c r="C10" s="145">
        <v>1.32</v>
      </c>
      <c r="D10" s="6"/>
      <c r="E10" s="149">
        <v>25</v>
      </c>
      <c r="F10" s="149">
        <v>7</v>
      </c>
      <c r="G10" s="149">
        <v>1.18</v>
      </c>
    </row>
    <row r="11" spans="1:7" x14ac:dyDescent="0.25">
      <c r="A11" s="144">
        <v>25</v>
      </c>
      <c r="B11" s="145">
        <v>7</v>
      </c>
      <c r="C11" s="145">
        <v>1.18</v>
      </c>
      <c r="D11" s="6"/>
      <c r="E11" s="149">
        <v>23</v>
      </c>
      <c r="F11" s="149">
        <v>6</v>
      </c>
      <c r="G11" s="149">
        <v>1.08</v>
      </c>
    </row>
    <row r="12" spans="1:7" x14ac:dyDescent="0.25">
      <c r="A12" s="144">
        <v>26</v>
      </c>
      <c r="B12" s="145">
        <v>7</v>
      </c>
      <c r="C12" s="145">
        <v>1.23</v>
      </c>
      <c r="D12" s="6"/>
      <c r="E12" s="149">
        <v>20</v>
      </c>
      <c r="F12" s="149">
        <v>6</v>
      </c>
      <c r="G12" s="149">
        <v>0.94</v>
      </c>
    </row>
    <row r="13" spans="1:7" x14ac:dyDescent="0.25">
      <c r="A13" s="144">
        <v>23</v>
      </c>
      <c r="B13" s="145">
        <v>6</v>
      </c>
      <c r="C13" s="145">
        <v>1.08</v>
      </c>
      <c r="D13" s="6"/>
      <c r="E13" s="149">
        <v>23</v>
      </c>
      <c r="F13" s="149">
        <v>7</v>
      </c>
      <c r="G13" s="149">
        <v>1.08</v>
      </c>
    </row>
    <row r="14" spans="1:7" x14ac:dyDescent="0.25">
      <c r="A14" s="144">
        <v>25</v>
      </c>
      <c r="B14" s="145">
        <v>6</v>
      </c>
      <c r="C14" s="145">
        <v>1.18</v>
      </c>
      <c r="D14" s="6"/>
      <c r="E14" s="149">
        <v>24</v>
      </c>
      <c r="F14" s="149">
        <v>7</v>
      </c>
      <c r="G14" s="149">
        <v>1.1299999999999999</v>
      </c>
    </row>
    <row r="15" spans="1:7" x14ac:dyDescent="0.25">
      <c r="A15" s="144">
        <v>24</v>
      </c>
      <c r="B15" s="145">
        <v>6</v>
      </c>
      <c r="C15" s="145">
        <v>1.1299999999999999</v>
      </c>
      <c r="D15" s="6"/>
      <c r="E15" s="149">
        <v>25</v>
      </c>
      <c r="F15" s="149">
        <v>7</v>
      </c>
      <c r="G15" s="149">
        <v>1.18</v>
      </c>
    </row>
    <row r="16" spans="1:7" x14ac:dyDescent="0.25">
      <c r="A16" s="144">
        <v>26</v>
      </c>
      <c r="B16" s="145">
        <v>7</v>
      </c>
      <c r="C16" s="145">
        <v>1.23</v>
      </c>
      <c r="D16" s="6"/>
      <c r="E16" s="149">
        <v>22</v>
      </c>
      <c r="F16" s="149">
        <v>6</v>
      </c>
      <c r="G16" s="149">
        <v>1.04</v>
      </c>
    </row>
    <row r="17" spans="1:7" x14ac:dyDescent="0.25">
      <c r="A17" s="146">
        <f>+AVERAGE(A7:A16)</f>
        <v>25.8</v>
      </c>
      <c r="B17" s="147">
        <f>+AVERAGE(B7:B16)</f>
        <v>6.9</v>
      </c>
      <c r="C17" s="147">
        <f>+AVERAGE(C7:C16)</f>
        <v>1.216</v>
      </c>
      <c r="D17" s="117"/>
      <c r="E17" s="150">
        <f>+AVERAGE(E7:E16)</f>
        <v>22.7</v>
      </c>
      <c r="F17" s="150">
        <f>+AVERAGE(F7:F16)</f>
        <v>6.5</v>
      </c>
      <c r="G17" s="150">
        <f>+AVERAGE(G7:G16)</f>
        <v>1.0699999999999998</v>
      </c>
    </row>
    <row r="18" spans="1:7" x14ac:dyDescent="0.25">
      <c r="A18" s="1"/>
      <c r="B18" s="1"/>
      <c r="C18" s="1"/>
    </row>
    <row r="19" spans="1:7" x14ac:dyDescent="0.25">
      <c r="A19" s="1"/>
      <c r="B19" s="1"/>
      <c r="C19" s="1"/>
    </row>
    <row r="20" spans="1:7" x14ac:dyDescent="0.25">
      <c r="A20" s="1"/>
      <c r="B20" s="148">
        <f>+(A17-E17)/E17</f>
        <v>0.13656387665198244</v>
      </c>
      <c r="C20" s="1"/>
    </row>
    <row r="21" spans="1:7" x14ac:dyDescent="0.25">
      <c r="A21" s="1"/>
      <c r="B21" s="148">
        <f>+(B17-F17)/F17</f>
        <v>6.153846153846159E-2</v>
      </c>
      <c r="C21" s="1"/>
    </row>
    <row r="22" spans="1:7" x14ac:dyDescent="0.25">
      <c r="A22" s="1"/>
      <c r="B22" s="148">
        <f>+(C17-G17)/G17</f>
        <v>0.13644859813084126</v>
      </c>
      <c r="C22" s="1"/>
    </row>
  </sheetData>
  <pageMargins left="0.7" right="0.7" top="0.75" bottom="0.75" header="0.3" footer="0.3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E27" sqref="E27"/>
    </sheetView>
  </sheetViews>
  <sheetFormatPr defaultColWidth="11.42578125" defaultRowHeight="15" x14ac:dyDescent="0.25"/>
  <cols>
    <col min="1" max="1" width="17.85546875" customWidth="1"/>
    <col min="2" max="2" width="18.5703125" customWidth="1"/>
    <col min="3" max="3" width="20.28515625" customWidth="1"/>
    <col min="4" max="4" width="3.85546875" customWidth="1"/>
    <col min="5" max="5" width="22.42578125" customWidth="1"/>
    <col min="6" max="6" width="26.5703125" customWidth="1"/>
    <col min="7" max="7" width="20.140625" customWidth="1"/>
  </cols>
  <sheetData>
    <row r="1" spans="1:7" ht="17.25" thickBot="1" x14ac:dyDescent="0.3">
      <c r="A1" s="53" t="s">
        <v>97</v>
      </c>
      <c r="B1" s="54"/>
      <c r="C1" s="55"/>
      <c r="D1" s="6"/>
      <c r="E1" s="20" t="s">
        <v>105</v>
      </c>
      <c r="F1" s="21"/>
      <c r="G1" s="22"/>
    </row>
    <row r="2" spans="1:7" ht="15.75" thickBot="1" x14ac:dyDescent="0.3">
      <c r="A2" s="56" t="s">
        <v>98</v>
      </c>
      <c r="B2" s="57"/>
      <c r="C2" s="58"/>
      <c r="D2" s="6"/>
      <c r="E2" s="22" t="s">
        <v>102</v>
      </c>
      <c r="F2" s="22"/>
      <c r="G2" s="22"/>
    </row>
    <row r="3" spans="1:7" ht="15.75" thickBot="1" x14ac:dyDescent="0.3">
      <c r="A3" s="59" t="s">
        <v>101</v>
      </c>
      <c r="B3" s="60"/>
      <c r="C3" s="61"/>
      <c r="D3" s="6"/>
      <c r="E3" s="23" t="s">
        <v>69</v>
      </c>
      <c r="F3" s="22"/>
      <c r="G3" s="22"/>
    </row>
    <row r="4" spans="1:7" ht="15.75" thickBot="1" x14ac:dyDescent="0.3">
      <c r="A4" s="59" t="s">
        <v>100</v>
      </c>
      <c r="B4" s="60"/>
      <c r="C4" s="61"/>
      <c r="D4" s="6"/>
      <c r="E4" s="23" t="s">
        <v>70</v>
      </c>
      <c r="F4" s="22"/>
      <c r="G4" s="22"/>
    </row>
    <row r="5" spans="1:7" ht="15.75" thickBot="1" x14ac:dyDescent="0.3">
      <c r="A5" s="59" t="s">
        <v>99</v>
      </c>
      <c r="B5" s="60"/>
      <c r="C5" s="61"/>
      <c r="D5" s="6"/>
      <c r="E5" s="23" t="s">
        <v>103</v>
      </c>
      <c r="F5" s="22"/>
      <c r="G5" s="22"/>
    </row>
    <row r="6" spans="1:7" ht="30.75" thickBot="1" x14ac:dyDescent="0.3">
      <c r="A6" s="120" t="s">
        <v>86</v>
      </c>
      <c r="B6" s="62" t="s">
        <v>80</v>
      </c>
      <c r="C6" s="63" t="s">
        <v>104</v>
      </c>
      <c r="D6" s="6"/>
      <c r="E6" s="24" t="s">
        <v>86</v>
      </c>
      <c r="F6" s="25" t="s">
        <v>80</v>
      </c>
      <c r="G6" s="24" t="s">
        <v>81</v>
      </c>
    </row>
    <row r="7" spans="1:7" x14ac:dyDescent="0.25">
      <c r="A7" s="151">
        <v>29</v>
      </c>
      <c r="B7" s="152">
        <v>8</v>
      </c>
      <c r="C7" s="152">
        <v>1.37</v>
      </c>
      <c r="D7" s="153"/>
      <c r="E7" s="154">
        <v>16</v>
      </c>
      <c r="F7" s="149">
        <v>5</v>
      </c>
      <c r="G7" s="149">
        <v>0.75</v>
      </c>
    </row>
    <row r="8" spans="1:7" x14ac:dyDescent="0.25">
      <c r="A8" s="151">
        <v>23</v>
      </c>
      <c r="B8" s="152">
        <v>6</v>
      </c>
      <c r="C8" s="152">
        <v>1.08</v>
      </c>
      <c r="D8" s="153"/>
      <c r="E8" s="149">
        <v>20</v>
      </c>
      <c r="F8" s="149">
        <v>6</v>
      </c>
      <c r="G8" s="149">
        <v>0.94</v>
      </c>
    </row>
    <row r="9" spans="1:7" x14ac:dyDescent="0.25">
      <c r="A9" s="151">
        <v>30</v>
      </c>
      <c r="B9" s="152">
        <v>8</v>
      </c>
      <c r="C9" s="152">
        <v>1.42</v>
      </c>
      <c r="D9" s="153"/>
      <c r="E9" s="149">
        <v>20</v>
      </c>
      <c r="F9" s="149">
        <v>6</v>
      </c>
      <c r="G9" s="149">
        <v>0.94</v>
      </c>
    </row>
    <row r="10" spans="1:7" x14ac:dyDescent="0.25">
      <c r="A10" s="151">
        <v>28</v>
      </c>
      <c r="B10" s="152">
        <v>7</v>
      </c>
      <c r="C10" s="152">
        <v>1.32</v>
      </c>
      <c r="D10" s="153"/>
      <c r="E10" s="149">
        <v>18</v>
      </c>
      <c r="F10" s="149">
        <v>6</v>
      </c>
      <c r="G10" s="149">
        <v>0.85</v>
      </c>
    </row>
    <row r="11" spans="1:7" x14ac:dyDescent="0.25">
      <c r="A11" s="151">
        <v>27</v>
      </c>
      <c r="B11" s="152">
        <v>7</v>
      </c>
      <c r="C11" s="152">
        <v>1.27</v>
      </c>
      <c r="D11" s="153"/>
      <c r="E11" s="149">
        <v>18</v>
      </c>
      <c r="F11" s="149">
        <v>5</v>
      </c>
      <c r="G11" s="149">
        <v>0.85</v>
      </c>
    </row>
    <row r="12" spans="1:7" x14ac:dyDescent="0.25">
      <c r="A12" s="151">
        <v>25</v>
      </c>
      <c r="B12" s="152">
        <v>6</v>
      </c>
      <c r="C12" s="152">
        <v>1.18</v>
      </c>
      <c r="D12" s="153"/>
      <c r="E12" s="149">
        <v>17</v>
      </c>
      <c r="F12" s="149">
        <v>5</v>
      </c>
      <c r="G12" s="149">
        <v>0.8</v>
      </c>
    </row>
    <row r="13" spans="1:7" x14ac:dyDescent="0.25">
      <c r="A13" s="151">
        <v>26</v>
      </c>
      <c r="B13" s="152">
        <v>7</v>
      </c>
      <c r="C13" s="152">
        <v>1.23</v>
      </c>
      <c r="D13" s="153"/>
      <c r="E13" s="149">
        <v>19</v>
      </c>
      <c r="F13" s="149">
        <v>5</v>
      </c>
      <c r="G13" s="149">
        <v>0.9</v>
      </c>
    </row>
    <row r="14" spans="1:7" x14ac:dyDescent="0.25">
      <c r="A14" s="151">
        <v>27</v>
      </c>
      <c r="B14" s="152">
        <v>7</v>
      </c>
      <c r="C14" s="152">
        <v>1.27</v>
      </c>
      <c r="D14" s="153"/>
      <c r="E14" s="149">
        <v>18</v>
      </c>
      <c r="F14" s="149">
        <v>5</v>
      </c>
      <c r="G14" s="149">
        <v>0.85</v>
      </c>
    </row>
    <row r="15" spans="1:7" x14ac:dyDescent="0.25">
      <c r="A15" s="151">
        <v>24</v>
      </c>
      <c r="B15" s="152">
        <v>6</v>
      </c>
      <c r="C15" s="152">
        <v>1.1299999999999999</v>
      </c>
      <c r="D15" s="153"/>
      <c r="E15" s="149">
        <v>20</v>
      </c>
      <c r="F15" s="149">
        <v>6</v>
      </c>
      <c r="G15" s="149">
        <v>0.94</v>
      </c>
    </row>
    <row r="16" spans="1:7" x14ac:dyDescent="0.25">
      <c r="A16" s="151">
        <v>23</v>
      </c>
      <c r="B16" s="152">
        <v>6</v>
      </c>
      <c r="C16" s="152">
        <v>1.08</v>
      </c>
      <c r="D16" s="153"/>
      <c r="E16" s="149">
        <v>16</v>
      </c>
      <c r="F16" s="149">
        <v>6</v>
      </c>
      <c r="G16" s="149">
        <v>0.75</v>
      </c>
    </row>
    <row r="17" spans="1:13" s="64" customFormat="1" x14ac:dyDescent="0.25">
      <c r="A17" s="155">
        <f>+AVERAGE(A7:A16)</f>
        <v>26.2</v>
      </c>
      <c r="B17" s="155">
        <f t="shared" ref="B17:C17" si="0">+AVERAGE(B7:B16)</f>
        <v>6.8</v>
      </c>
      <c r="C17" s="155">
        <f t="shared" si="0"/>
        <v>1.2349999999999999</v>
      </c>
      <c r="D17" s="156"/>
      <c r="E17" s="157">
        <f>+AVERAGE(E7:E16)</f>
        <v>18.2</v>
      </c>
      <c r="F17" s="157">
        <f t="shared" ref="F17" si="1">+AVERAGE(F7:F16)</f>
        <v>5.5</v>
      </c>
      <c r="G17" s="158">
        <f>+AVERAGE(G7:G16)</f>
        <v>0.85699999999999998</v>
      </c>
      <c r="H17" s="65"/>
      <c r="I17" s="65"/>
      <c r="J17" s="65"/>
      <c r="K17" s="65"/>
      <c r="L17" s="65"/>
      <c r="M17" s="65"/>
    </row>
    <row r="18" spans="1:13" x14ac:dyDescent="0.25">
      <c r="A18" s="1"/>
      <c r="B18" s="1"/>
      <c r="C18" s="1"/>
      <c r="D18" s="1"/>
      <c r="E18" s="1"/>
      <c r="F18" s="1"/>
      <c r="G18" s="1"/>
    </row>
    <row r="19" spans="1:13" x14ac:dyDescent="0.25">
      <c r="A19" s="1"/>
      <c r="B19" s="1"/>
      <c r="C19" s="1"/>
      <c r="D19" s="1"/>
      <c r="E19" s="1"/>
      <c r="F19" s="1"/>
      <c r="G19" s="1"/>
    </row>
    <row r="20" spans="1:13" x14ac:dyDescent="0.25">
      <c r="A20" s="148">
        <f>+(A17-E17)/E17</f>
        <v>0.43956043956043955</v>
      </c>
      <c r="B20" s="1"/>
      <c r="C20" s="1"/>
      <c r="D20" s="1"/>
      <c r="E20" s="1"/>
      <c r="F20" s="1"/>
      <c r="G20" s="1"/>
    </row>
    <row r="21" spans="1:13" x14ac:dyDescent="0.25">
      <c r="A21" s="148">
        <f>+(B17-F17)/F17</f>
        <v>0.23636363636363633</v>
      </c>
      <c r="B21" s="159"/>
      <c r="C21" s="1"/>
      <c r="D21" s="1"/>
      <c r="E21" s="1"/>
      <c r="F21" s="1"/>
      <c r="G21" s="1"/>
    </row>
    <row r="22" spans="1:13" x14ac:dyDescent="0.25">
      <c r="A22" s="148">
        <f>+(C17-G17)/G17</f>
        <v>0.44107351225204189</v>
      </c>
      <c r="B22" s="1"/>
      <c r="C22" s="1"/>
      <c r="D22" s="1"/>
      <c r="E22" s="1"/>
      <c r="F22" s="1"/>
      <c r="G22" s="1"/>
    </row>
    <row r="23" spans="1:13" x14ac:dyDescent="0.25">
      <c r="A23" s="1"/>
      <c r="B23" s="1"/>
      <c r="C23" s="1"/>
      <c r="D23" s="1"/>
      <c r="E23" s="1"/>
      <c r="F23" s="1"/>
      <c r="G23" s="1"/>
    </row>
  </sheetData>
  <pageMargins left="0.7" right="0.7" top="0.75" bottom="0.75" header="0.3" footer="0.3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4" workbookViewId="0">
      <selection activeCell="A7" sqref="A7:G22"/>
    </sheetView>
  </sheetViews>
  <sheetFormatPr defaultColWidth="11.42578125" defaultRowHeight="15" x14ac:dyDescent="0.25"/>
  <cols>
    <col min="1" max="1" width="20" customWidth="1"/>
    <col min="2" max="2" width="18.5703125" customWidth="1"/>
    <col min="3" max="3" width="16.7109375" customWidth="1"/>
    <col min="4" max="4" width="6.28515625" customWidth="1"/>
    <col min="5" max="5" width="19.28515625" customWidth="1"/>
    <col min="6" max="6" width="18.140625" customWidth="1"/>
    <col min="7" max="7" width="16" customWidth="1"/>
  </cols>
  <sheetData>
    <row r="1" spans="1:7" ht="17.25" thickBot="1" x14ac:dyDescent="0.3">
      <c r="A1" s="8" t="s">
        <v>105</v>
      </c>
      <c r="B1" s="9"/>
      <c r="C1" s="10"/>
      <c r="D1" s="6"/>
      <c r="E1" s="20" t="s">
        <v>97</v>
      </c>
      <c r="F1" s="21"/>
      <c r="G1" s="22"/>
    </row>
    <row r="2" spans="1:7" ht="15.75" thickBot="1" x14ac:dyDescent="0.3">
      <c r="A2" s="11" t="s">
        <v>98</v>
      </c>
      <c r="B2" s="12"/>
      <c r="C2" s="13"/>
      <c r="D2" s="6"/>
      <c r="E2" s="22" t="s">
        <v>88</v>
      </c>
      <c r="F2" s="22"/>
      <c r="G2" s="22"/>
    </row>
    <row r="3" spans="1:7" ht="15.75" thickBot="1" x14ac:dyDescent="0.3">
      <c r="A3" s="14" t="s">
        <v>106</v>
      </c>
      <c r="B3" s="15"/>
      <c r="C3" s="16"/>
      <c r="D3" s="6"/>
      <c r="E3" s="23" t="s">
        <v>106</v>
      </c>
      <c r="F3" s="22"/>
      <c r="G3" s="22"/>
    </row>
    <row r="4" spans="1:7" ht="15.75" thickBot="1" x14ac:dyDescent="0.3">
      <c r="A4" s="14" t="s">
        <v>77</v>
      </c>
      <c r="B4" s="15"/>
      <c r="C4" s="16"/>
      <c r="D4" s="6"/>
      <c r="E4" s="23" t="s">
        <v>78</v>
      </c>
      <c r="F4" s="22"/>
      <c r="G4" s="22"/>
    </row>
    <row r="5" spans="1:7" ht="15.75" thickBot="1" x14ac:dyDescent="0.3">
      <c r="A5" s="14" t="s">
        <v>99</v>
      </c>
      <c r="B5" s="15"/>
      <c r="C5" s="16"/>
      <c r="D5" s="6"/>
      <c r="E5" s="23" t="s">
        <v>99</v>
      </c>
      <c r="F5" s="22"/>
      <c r="G5" s="22"/>
    </row>
    <row r="6" spans="1:7" ht="15.75" thickBot="1" x14ac:dyDescent="0.3">
      <c r="A6" s="17" t="s">
        <v>86</v>
      </c>
      <c r="B6" s="18" t="s">
        <v>80</v>
      </c>
      <c r="C6" s="19" t="s">
        <v>115</v>
      </c>
      <c r="D6" s="6"/>
      <c r="E6" s="24" t="s">
        <v>86</v>
      </c>
      <c r="F6" s="25" t="s">
        <v>80</v>
      </c>
      <c r="G6" s="24" t="s">
        <v>104</v>
      </c>
    </row>
    <row r="7" spans="1:7" x14ac:dyDescent="0.25">
      <c r="A7" s="144">
        <v>28</v>
      </c>
      <c r="B7" s="145">
        <v>8</v>
      </c>
      <c r="C7" s="145">
        <v>1.33</v>
      </c>
      <c r="D7" s="153"/>
      <c r="E7" s="149">
        <v>23</v>
      </c>
      <c r="F7" s="149">
        <v>8</v>
      </c>
      <c r="G7" s="149">
        <v>1.0900000000000001</v>
      </c>
    </row>
    <row r="8" spans="1:7" x14ac:dyDescent="0.25">
      <c r="A8" s="144">
        <v>26</v>
      </c>
      <c r="B8" s="145">
        <v>7</v>
      </c>
      <c r="C8" s="145">
        <v>1.23</v>
      </c>
      <c r="D8" s="153"/>
      <c r="E8" s="149">
        <v>23</v>
      </c>
      <c r="F8" s="149">
        <v>8</v>
      </c>
      <c r="G8" s="149">
        <v>1.0900000000000001</v>
      </c>
    </row>
    <row r="9" spans="1:7" x14ac:dyDescent="0.25">
      <c r="A9" s="144">
        <v>28</v>
      </c>
      <c r="B9" s="145">
        <v>7</v>
      </c>
      <c r="C9" s="145">
        <v>1.33</v>
      </c>
      <c r="D9" s="153"/>
      <c r="E9" s="149">
        <v>23</v>
      </c>
      <c r="F9" s="149">
        <v>8</v>
      </c>
      <c r="G9" s="149">
        <v>1.0900000000000001</v>
      </c>
    </row>
    <row r="10" spans="1:7" x14ac:dyDescent="0.25">
      <c r="A10" s="144">
        <v>29</v>
      </c>
      <c r="B10" s="145">
        <v>8</v>
      </c>
      <c r="C10" s="145">
        <v>1.37</v>
      </c>
      <c r="D10" s="153"/>
      <c r="E10" s="149">
        <v>25</v>
      </c>
      <c r="F10" s="149">
        <v>7</v>
      </c>
      <c r="G10" s="149">
        <v>1.18</v>
      </c>
    </row>
    <row r="11" spans="1:7" x14ac:dyDescent="0.25">
      <c r="A11" s="144">
        <v>32</v>
      </c>
      <c r="B11" s="145">
        <v>8</v>
      </c>
      <c r="C11" s="145">
        <v>1.52</v>
      </c>
      <c r="D11" s="153"/>
      <c r="E11" s="149">
        <v>24</v>
      </c>
      <c r="F11" s="149">
        <v>6</v>
      </c>
      <c r="G11" s="149">
        <v>1.1399999999999999</v>
      </c>
    </row>
    <row r="12" spans="1:7" x14ac:dyDescent="0.25">
      <c r="A12" s="144">
        <v>28</v>
      </c>
      <c r="B12" s="145">
        <v>8</v>
      </c>
      <c r="C12" s="145">
        <v>1.33</v>
      </c>
      <c r="D12" s="153"/>
      <c r="E12" s="149">
        <v>21</v>
      </c>
      <c r="F12" s="149">
        <v>6</v>
      </c>
      <c r="G12" s="149">
        <v>0.99</v>
      </c>
    </row>
    <row r="13" spans="1:7" x14ac:dyDescent="0.25">
      <c r="A13" s="144">
        <v>24</v>
      </c>
      <c r="B13" s="145">
        <v>7</v>
      </c>
      <c r="C13" s="145">
        <v>1.1399999999999999</v>
      </c>
      <c r="D13" s="153"/>
      <c r="E13" s="149">
        <v>23</v>
      </c>
      <c r="F13" s="149">
        <v>6</v>
      </c>
      <c r="G13" s="149">
        <v>1.0900000000000001</v>
      </c>
    </row>
    <row r="14" spans="1:7" x14ac:dyDescent="0.25">
      <c r="A14" s="144">
        <v>28</v>
      </c>
      <c r="B14" s="145">
        <v>8</v>
      </c>
      <c r="C14" s="145">
        <v>1.33</v>
      </c>
      <c r="D14" s="153"/>
      <c r="E14" s="149">
        <v>21</v>
      </c>
      <c r="F14" s="149">
        <v>5</v>
      </c>
      <c r="G14" s="149">
        <v>0.99</v>
      </c>
    </row>
    <row r="15" spans="1:7" x14ac:dyDescent="0.25">
      <c r="A15" s="144">
        <v>26</v>
      </c>
      <c r="B15" s="145">
        <v>7</v>
      </c>
      <c r="C15" s="145">
        <v>1.23</v>
      </c>
      <c r="D15" s="153"/>
      <c r="E15" s="149">
        <v>24</v>
      </c>
      <c r="F15" s="149">
        <v>6</v>
      </c>
      <c r="G15" s="149">
        <v>1.1399999999999999</v>
      </c>
    </row>
    <row r="16" spans="1:7" x14ac:dyDescent="0.25">
      <c r="A16" s="144">
        <v>24</v>
      </c>
      <c r="B16" s="145">
        <v>7</v>
      </c>
      <c r="C16" s="145">
        <v>1.1399999999999999</v>
      </c>
      <c r="D16" s="153"/>
      <c r="E16" s="149">
        <v>23</v>
      </c>
      <c r="F16" s="149">
        <v>6</v>
      </c>
      <c r="G16" s="149">
        <v>1.0900000000000001</v>
      </c>
    </row>
    <row r="17" spans="1:7" x14ac:dyDescent="0.25">
      <c r="A17" s="160">
        <f>+AVERAGE(A7:A16)</f>
        <v>27.3</v>
      </c>
      <c r="B17" s="161">
        <f>+AVERAGE(B7:B16)</f>
        <v>7.5</v>
      </c>
      <c r="C17" s="161">
        <f>+AVERAGE(C7:C16)</f>
        <v>1.2950000000000002</v>
      </c>
      <c r="D17" s="162"/>
      <c r="E17" s="163">
        <f>+AVERAGE(E7:E16)</f>
        <v>23</v>
      </c>
      <c r="F17" s="163">
        <f>+AVERAGE(F7:F16)</f>
        <v>6.6</v>
      </c>
      <c r="G17" s="163">
        <f>+AVERAGE(G7:G16)</f>
        <v>1.089</v>
      </c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48">
        <f>+(A17-E17)/E17</f>
        <v>0.18695652173913047</v>
      </c>
      <c r="C19" s="1"/>
      <c r="D19" s="1"/>
      <c r="E19" s="1"/>
      <c r="F19" s="1"/>
      <c r="G19" s="1"/>
    </row>
    <row r="20" spans="1:7" x14ac:dyDescent="0.25">
      <c r="A20" s="1"/>
      <c r="B20" s="148">
        <f>+(B17-F17)/F17</f>
        <v>0.13636363636363644</v>
      </c>
      <c r="C20" s="1"/>
      <c r="D20" s="1"/>
      <c r="E20" s="1"/>
      <c r="F20" s="1"/>
      <c r="G20" s="1"/>
    </row>
    <row r="21" spans="1:7" x14ac:dyDescent="0.25">
      <c r="A21" s="1"/>
      <c r="B21" s="148">
        <f>+(C17-G17)/G17</f>
        <v>0.18916437098255298</v>
      </c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7" sqref="G27"/>
    </sheetView>
  </sheetViews>
  <sheetFormatPr defaultColWidth="11.42578125" defaultRowHeight="15" x14ac:dyDescent="0.25"/>
  <cols>
    <col min="1" max="1" width="20.5703125" customWidth="1"/>
    <col min="2" max="2" width="15.5703125" customWidth="1"/>
    <col min="3" max="3" width="17.5703125" customWidth="1"/>
    <col min="4" max="4" width="7.85546875" customWidth="1"/>
    <col min="5" max="5" width="17.85546875" customWidth="1"/>
    <col min="6" max="6" width="15.7109375" customWidth="1"/>
    <col min="7" max="7" width="20.42578125" customWidth="1"/>
  </cols>
  <sheetData>
    <row r="1" spans="1:7" ht="17.25" thickBot="1" x14ac:dyDescent="0.3">
      <c r="A1" s="67" t="s">
        <v>105</v>
      </c>
      <c r="B1" s="68"/>
      <c r="C1" s="69"/>
      <c r="D1" s="6"/>
      <c r="E1" s="79" t="s">
        <v>97</v>
      </c>
      <c r="F1" s="80"/>
      <c r="G1" s="81"/>
    </row>
    <row r="2" spans="1:7" ht="15.75" thickBot="1" x14ac:dyDescent="0.3">
      <c r="A2" s="70" t="s">
        <v>98</v>
      </c>
      <c r="B2" s="71"/>
      <c r="C2" s="72"/>
      <c r="D2" s="6"/>
      <c r="E2" s="84" t="s">
        <v>88</v>
      </c>
      <c r="F2" s="85"/>
      <c r="G2" s="86"/>
    </row>
    <row r="3" spans="1:7" ht="15.75" thickBot="1" x14ac:dyDescent="0.3">
      <c r="A3" s="73" t="s">
        <v>107</v>
      </c>
      <c r="B3" s="74"/>
      <c r="C3" s="75"/>
      <c r="D3" s="6"/>
      <c r="E3" s="82" t="s">
        <v>107</v>
      </c>
      <c r="F3" s="83"/>
      <c r="G3" s="83"/>
    </row>
    <row r="4" spans="1:7" ht="15.75" thickBot="1" x14ac:dyDescent="0.3">
      <c r="A4" s="73" t="s">
        <v>72</v>
      </c>
      <c r="B4" s="74"/>
      <c r="C4" s="75"/>
      <c r="D4" s="6"/>
      <c r="E4" s="23" t="s">
        <v>71</v>
      </c>
      <c r="F4" s="22"/>
      <c r="G4" s="22"/>
    </row>
    <row r="5" spans="1:7" ht="15.75" thickBot="1" x14ac:dyDescent="0.3">
      <c r="A5" s="73" t="s">
        <v>116</v>
      </c>
      <c r="B5" s="74"/>
      <c r="C5" s="75"/>
      <c r="D5" s="6"/>
      <c r="E5" s="23" t="s">
        <v>117</v>
      </c>
      <c r="F5" s="22"/>
      <c r="G5" s="22"/>
    </row>
    <row r="6" spans="1:7" ht="30.75" thickBot="1" x14ac:dyDescent="0.3">
      <c r="A6" s="76" t="s">
        <v>86</v>
      </c>
      <c r="B6" s="77" t="s">
        <v>80</v>
      </c>
      <c r="C6" s="78" t="s">
        <v>115</v>
      </c>
      <c r="D6" s="6"/>
      <c r="E6" s="24" t="s">
        <v>86</v>
      </c>
      <c r="F6" s="25" t="s">
        <v>80</v>
      </c>
      <c r="G6" s="24" t="s">
        <v>104</v>
      </c>
    </row>
    <row r="7" spans="1:7" x14ac:dyDescent="0.25">
      <c r="A7" s="164">
        <v>37</v>
      </c>
      <c r="B7" s="165">
        <v>10</v>
      </c>
      <c r="C7" s="165">
        <v>1.75</v>
      </c>
      <c r="D7" s="153"/>
      <c r="E7" s="24">
        <v>25</v>
      </c>
      <c r="F7" s="24">
        <v>7</v>
      </c>
      <c r="G7" s="24">
        <v>1.18</v>
      </c>
    </row>
    <row r="8" spans="1:7" x14ac:dyDescent="0.25">
      <c r="A8" s="164">
        <v>31</v>
      </c>
      <c r="B8" s="165">
        <v>9</v>
      </c>
      <c r="C8" s="165">
        <v>1.47</v>
      </c>
      <c r="D8" s="153"/>
      <c r="E8" s="24">
        <v>23</v>
      </c>
      <c r="F8" s="24">
        <v>7</v>
      </c>
      <c r="G8" s="24">
        <v>1.0900000000000001</v>
      </c>
    </row>
    <row r="9" spans="1:7" x14ac:dyDescent="0.25">
      <c r="A9" s="164">
        <v>29</v>
      </c>
      <c r="B9" s="165">
        <v>8</v>
      </c>
      <c r="C9" s="165">
        <v>1.37</v>
      </c>
      <c r="D9" s="153"/>
      <c r="E9" s="24">
        <v>22</v>
      </c>
      <c r="F9" s="24">
        <v>8</v>
      </c>
      <c r="G9" s="24">
        <v>1.04</v>
      </c>
    </row>
    <row r="10" spans="1:7" x14ac:dyDescent="0.25">
      <c r="A10" s="164">
        <v>26</v>
      </c>
      <c r="B10" s="165">
        <v>8</v>
      </c>
      <c r="C10" s="165">
        <v>1.23</v>
      </c>
      <c r="D10" s="153"/>
      <c r="E10" s="24">
        <v>25</v>
      </c>
      <c r="F10" s="24">
        <v>7</v>
      </c>
      <c r="G10" s="24">
        <v>1.18</v>
      </c>
    </row>
    <row r="11" spans="1:7" x14ac:dyDescent="0.25">
      <c r="A11" s="164">
        <v>29</v>
      </c>
      <c r="B11" s="165">
        <v>8</v>
      </c>
      <c r="C11" s="165">
        <v>1.37</v>
      </c>
      <c r="D11" s="153"/>
      <c r="E11" s="24">
        <v>21</v>
      </c>
      <c r="F11" s="24">
        <v>7</v>
      </c>
      <c r="G11" s="24">
        <v>0.99</v>
      </c>
    </row>
    <row r="12" spans="1:7" x14ac:dyDescent="0.25">
      <c r="A12" s="164">
        <v>32</v>
      </c>
      <c r="B12" s="165">
        <v>8</v>
      </c>
      <c r="C12" s="165">
        <v>1.52</v>
      </c>
      <c r="D12" s="153"/>
      <c r="E12" s="24">
        <v>20</v>
      </c>
      <c r="F12" s="24">
        <v>6</v>
      </c>
      <c r="G12" s="24">
        <v>0.95</v>
      </c>
    </row>
    <row r="13" spans="1:7" x14ac:dyDescent="0.25">
      <c r="A13" s="164">
        <v>23</v>
      </c>
      <c r="B13" s="165">
        <v>9</v>
      </c>
      <c r="C13" s="165">
        <v>1.0900000000000001</v>
      </c>
      <c r="D13" s="153"/>
      <c r="E13" s="24">
        <v>23</v>
      </c>
      <c r="F13" s="24">
        <v>8</v>
      </c>
      <c r="G13" s="24">
        <v>1.0900000000000001</v>
      </c>
    </row>
    <row r="14" spans="1:7" x14ac:dyDescent="0.25">
      <c r="A14" s="164">
        <v>31</v>
      </c>
      <c r="B14" s="165">
        <v>8</v>
      </c>
      <c r="C14" s="165">
        <v>1.47</v>
      </c>
      <c r="D14" s="153"/>
      <c r="E14" s="24">
        <v>24</v>
      </c>
      <c r="F14" s="24">
        <v>8</v>
      </c>
      <c r="G14" s="24">
        <v>1.1399999999999999</v>
      </c>
    </row>
    <row r="15" spans="1:7" x14ac:dyDescent="0.25">
      <c r="A15" s="164">
        <v>36</v>
      </c>
      <c r="B15" s="165">
        <v>8</v>
      </c>
      <c r="C15" s="165">
        <v>1.71</v>
      </c>
      <c r="D15" s="153"/>
      <c r="E15" s="24">
        <v>25</v>
      </c>
      <c r="F15" s="24">
        <v>7</v>
      </c>
      <c r="G15" s="24">
        <v>1.18</v>
      </c>
    </row>
    <row r="16" spans="1:7" x14ac:dyDescent="0.25">
      <c r="A16" s="164">
        <v>28</v>
      </c>
      <c r="B16" s="165">
        <v>7</v>
      </c>
      <c r="C16" s="165">
        <v>1.23</v>
      </c>
      <c r="D16" s="153"/>
      <c r="E16" s="24">
        <v>23</v>
      </c>
      <c r="F16" s="24">
        <v>7</v>
      </c>
      <c r="G16" s="24">
        <v>1.0900000000000001</v>
      </c>
    </row>
    <row r="17" spans="1:7" x14ac:dyDescent="0.25">
      <c r="A17" s="166">
        <f>+AVERAGE(A7:A16)</f>
        <v>30.2</v>
      </c>
      <c r="B17" s="166">
        <f t="shared" ref="B17:C17" si="0">+AVERAGE(B7:B16)</f>
        <v>8.3000000000000007</v>
      </c>
      <c r="C17" s="166">
        <f t="shared" si="0"/>
        <v>1.421</v>
      </c>
      <c r="D17" s="153"/>
      <c r="E17" s="167">
        <f>+AVERAGE(E7:E16)</f>
        <v>23.1</v>
      </c>
      <c r="F17" s="167">
        <f t="shared" ref="F17:G17" si="1">+AVERAGE(F7:F16)</f>
        <v>7.2</v>
      </c>
      <c r="G17" s="167">
        <f t="shared" si="1"/>
        <v>1.093</v>
      </c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68">
        <f>+(A17-E17)/E17</f>
        <v>0.30735930735930722</v>
      </c>
      <c r="C20" s="1"/>
      <c r="D20" s="1"/>
      <c r="E20" s="1"/>
      <c r="F20" s="1"/>
      <c r="G20" s="1"/>
    </row>
    <row r="21" spans="1:7" x14ac:dyDescent="0.25">
      <c r="A21" s="1"/>
      <c r="B21" s="168">
        <f>+(B17-F17)/F17</f>
        <v>0.15277777777777785</v>
      </c>
      <c r="C21" s="1"/>
      <c r="D21" s="1"/>
      <c r="E21" s="1"/>
      <c r="F21" s="1"/>
      <c r="G21" s="1"/>
    </row>
    <row r="22" spans="1:7" x14ac:dyDescent="0.25">
      <c r="A22" s="1"/>
      <c r="B22" s="168">
        <f>+(C17-G17)/G17</f>
        <v>0.3000914913083258</v>
      </c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FINCAS VINCULADAS </vt:lpstr>
      <vt:lpstr>CRONOGRAMA DE CICLOS</vt:lpstr>
      <vt:lpstr>CUADRO DE MEDICIONES</vt:lpstr>
      <vt:lpstr>GRÁFICOS</vt:lpstr>
      <vt:lpstr>POTOSÍ I.D 1</vt:lpstr>
      <vt:lpstr>FINCA VILLA ARGELIA I.D 2</vt:lpstr>
      <vt:lpstr>ZULIMAR I.D 3</vt:lpstr>
      <vt:lpstr>FINCA LA RURAL I.D 4</vt:lpstr>
      <vt:lpstr>VILLA LOLITA 1 I.D 5</vt:lpstr>
      <vt:lpstr>VILLA LOLITA 2 I.D 6</vt:lpstr>
      <vt:lpstr>LA TRIADA I.D 7</vt:lpstr>
      <vt:lpstr>FINCA VILLA LUPE I.D 8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Truput</dc:creator>
  <cp:lastModifiedBy>Carlton</cp:lastModifiedBy>
  <cp:lastPrinted>2017-02-11T22:21:12Z</cp:lastPrinted>
  <dcterms:created xsi:type="dcterms:W3CDTF">2016-09-03T20:52:23Z</dcterms:created>
  <dcterms:modified xsi:type="dcterms:W3CDTF">2017-02-11T22:32:44Z</dcterms:modified>
</cp:coreProperties>
</file>